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lawski\Documents\PRZETARGI\PRZETARGI 2018\INT 271.08.2018 ubezpieczenia 2018\"/>
    </mc:Choice>
  </mc:AlternateContent>
  <bookViews>
    <workbookView xWindow="0" yWindow="0" windowWidth="28800" windowHeight="11835" activeTab="5"/>
  </bookViews>
  <sheets>
    <sheet name="informacje ogólne" sheetId="90" r:id="rId1"/>
    <sheet name="budynki" sheetId="89" r:id="rId2"/>
    <sheet name="elektronika " sheetId="83" r:id="rId3"/>
    <sheet name="środki trwałe" sheetId="92" r:id="rId4"/>
    <sheet name="pojazdy" sheetId="94" r:id="rId5"/>
    <sheet name="szkodowość" sheetId="95" r:id="rId6"/>
    <sheet name="lokalizacje" sheetId="93" r:id="rId7"/>
    <sheet name="NNW OSP" sheetId="96" r:id="rId8"/>
  </sheets>
  <definedNames>
    <definedName name="_xlnm._FilterDatabase" localSheetId="2" hidden="1">'elektronika '!$A$4:$IT$4</definedName>
    <definedName name="_xlnm.Print_Area" localSheetId="1">budynki!$A$1:$Z$208</definedName>
    <definedName name="_xlnm.Print_Area" localSheetId="2">'elektronika '!$A$1:$D$380</definedName>
    <definedName name="_xlnm.Print_Area" localSheetId="0">'informacje ogólne'!$A$1:$O$29</definedName>
    <definedName name="_xlnm.Print_Area" localSheetId="4">pojazdy!$A$1:$S$68</definedName>
    <definedName name="_xlnm.Print_Area" localSheetId="3">'środki trwałe'!$A$1:$E$17</definedName>
  </definedNames>
  <calcPr calcId="152511"/>
</workbook>
</file>

<file path=xl/calcChain.xml><?xml version="1.0" encoding="utf-8"?>
<calcChain xmlns="http://schemas.openxmlformats.org/spreadsheetml/2006/main">
  <c r="G35" i="95" l="1"/>
  <c r="B51" i="95"/>
  <c r="H84" i="89" l="1"/>
  <c r="D17" i="92"/>
  <c r="C17" i="92"/>
  <c r="H195" i="89"/>
  <c r="H177" i="89"/>
  <c r="H151" i="89"/>
  <c r="H138" i="89"/>
  <c r="H127" i="89"/>
  <c r="H115" i="89"/>
  <c r="H103" i="89"/>
  <c r="H98" i="89"/>
  <c r="H72" i="89"/>
  <c r="H203" i="89"/>
  <c r="D231" i="83" l="1"/>
  <c r="D344" i="83"/>
  <c r="B39" i="95" l="1"/>
  <c r="F35" i="95"/>
  <c r="C16" i="92"/>
  <c r="D243" i="83"/>
  <c r="D57" i="83"/>
  <c r="H207" i="89" l="1"/>
  <c r="B52" i="95"/>
  <c r="B53" i="95" s="1"/>
  <c r="B38" i="95"/>
  <c r="B37" i="95"/>
  <c r="B46" i="95"/>
  <c r="B47" i="95" s="1"/>
  <c r="B41" i="95"/>
  <c r="B40" i="95"/>
  <c r="C13" i="92"/>
  <c r="D164" i="83"/>
  <c r="C15" i="92"/>
  <c r="D336" i="83"/>
  <c r="D206" i="83"/>
  <c r="D325" i="83"/>
  <c r="D188" i="83"/>
  <c r="C14" i="92"/>
  <c r="D366" i="83"/>
  <c r="D305" i="83"/>
  <c r="D152" i="83"/>
  <c r="D283" i="83"/>
  <c r="D121" i="83"/>
  <c r="D271" i="83"/>
  <c r="D108" i="83"/>
  <c r="D261" i="83"/>
  <c r="D102" i="83"/>
  <c r="D92" i="83"/>
  <c r="C7" i="92"/>
  <c r="D76" i="83"/>
  <c r="C5" i="92"/>
  <c r="D249" i="83"/>
  <c r="D378" i="83" s="1"/>
  <c r="D63" i="83"/>
  <c r="D70" i="83"/>
  <c r="D308" i="83"/>
  <c r="D360" i="83"/>
  <c r="D379" i="83" s="1"/>
  <c r="D252" i="83"/>
  <c r="D377" i="83" l="1"/>
  <c r="D381" i="83" s="1"/>
  <c r="B42" i="95"/>
</calcChain>
</file>

<file path=xl/sharedStrings.xml><?xml version="1.0" encoding="utf-8"?>
<sst xmlns="http://schemas.openxmlformats.org/spreadsheetml/2006/main" count="2888" uniqueCount="1083">
  <si>
    <t>RAZEM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</si>
  <si>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</si>
  <si>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</si>
  <si>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</si>
  <si>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</si>
  <si>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</si>
  <si>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</si>
  <si>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</si>
  <si>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</si>
  <si>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</si>
  <si>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</si>
  <si>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</si>
  <si>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</si>
  <si>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</si>
  <si>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</si>
  <si>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</si>
  <si>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</si>
  <si>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</si>
  <si>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</si>
  <si>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</si>
  <si>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</si>
  <si>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</si>
  <si>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</si>
  <si>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</si>
  <si>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</si>
  <si>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</si>
  <si>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</si>
  <si>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</si>
  <si>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</si>
  <si>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</si>
  <si>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</si>
  <si>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</si>
  <si>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</si>
  <si>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</si>
  <si>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</si>
  <si>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</si>
  <si>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</si>
  <si>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</si>
  <si>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</si>
  <si>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</si>
  <si>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</si>
  <si>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</si>
  <si>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</si>
  <si>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</si>
  <si>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INFORMACJA O MAJĄTKU TRWAŁYM</t>
  </si>
  <si>
    <t>Ochotnicze Straże Pożarne</t>
  </si>
  <si>
    <t>8411Z</t>
  </si>
  <si>
    <t>3. Kańkowo</t>
  </si>
  <si>
    <t>4. Błędnica</t>
  </si>
  <si>
    <t>5. Glina</t>
  </si>
  <si>
    <t>6. Grądy</t>
  </si>
  <si>
    <t>7. Treblinka</t>
  </si>
  <si>
    <t>8. Zawisty Podleśne</t>
  </si>
  <si>
    <t>9. Daniłówka I</t>
  </si>
  <si>
    <t>9101A</t>
  </si>
  <si>
    <t>Gminny Ośrodek Kultury i Sportu, ul. Przedszkolna 3,                                                                                                                                                                                                                                       07-320 Małkinia Górna</t>
  </si>
  <si>
    <t>9231F</t>
  </si>
  <si>
    <t>Przedszkole Samorządowe, ul. Przedszkolna 2,                                                                                                                                                                                                                                                                07-320 Małkinia Górna</t>
  </si>
  <si>
    <t>8510Z</t>
  </si>
  <si>
    <t>8520Z</t>
  </si>
  <si>
    <t>Zakład Gospodarki Komunalnej i Mieszkaniowej Sp. z o.o.,                                                                                                                                                                                                                                                ul. Nurska 144, 07-320 Małkinia Górna</t>
  </si>
  <si>
    <t>8899Z</t>
  </si>
  <si>
    <t>nie</t>
  </si>
  <si>
    <t>Tabela nr 1 - Informacje ogólne do oceny ryzyka w Gminie Małkinia Górna</t>
  </si>
  <si>
    <t>działalność edukacyjna</t>
  </si>
  <si>
    <t>Tabela nr 2 - Wykaz budynków i budowli w Gminie Małkinia Górna</t>
  </si>
  <si>
    <t>1.Urząd Gminy</t>
  </si>
  <si>
    <t>Budynek szkolny w Daniłowie</t>
  </si>
  <si>
    <t>Budynek gospodarczy Daniłowo</t>
  </si>
  <si>
    <t>Wiata przystankowa Prostyń</t>
  </si>
  <si>
    <t>Wiata przystankowa</t>
  </si>
  <si>
    <t>Świetlica wiejska</t>
  </si>
  <si>
    <t>Pomnik Józefa Piłsudskiego</t>
  </si>
  <si>
    <t>Ogrodzenie targowisko</t>
  </si>
  <si>
    <t>Przestrzeń publiczna</t>
  </si>
  <si>
    <t>Świetlica Kiełczew</t>
  </si>
  <si>
    <t>świetlica</t>
  </si>
  <si>
    <t>Plac zabaw</t>
  </si>
  <si>
    <t>tak</t>
  </si>
  <si>
    <t>Daniłowo</t>
  </si>
  <si>
    <t>Grądy</t>
  </si>
  <si>
    <t>Prostyń</t>
  </si>
  <si>
    <t>Małkinia Górna ul. Nurska</t>
  </si>
  <si>
    <t>Małkinia Górna ul. Przedszkolna 1</t>
  </si>
  <si>
    <t>Kańkowo 58</t>
  </si>
  <si>
    <t>Małkinia Górna ul. Biegańskiego 3</t>
  </si>
  <si>
    <t>Rostki Wielkie</t>
  </si>
  <si>
    <t xml:space="preserve">Małkinia Górna ul. Przedszkolna </t>
  </si>
  <si>
    <t>Małkinia Górna ul. Kolejowa</t>
  </si>
  <si>
    <t>Zawisty Nadbużne</t>
  </si>
  <si>
    <t>Kiełczew</t>
  </si>
  <si>
    <t>cegła</t>
  </si>
  <si>
    <t>pustak</t>
  </si>
  <si>
    <t>drewno</t>
  </si>
  <si>
    <t>beton</t>
  </si>
  <si>
    <t>eternit</t>
  </si>
  <si>
    <t>blacha</t>
  </si>
  <si>
    <t>papa</t>
  </si>
  <si>
    <t>dostateczny</t>
  </si>
  <si>
    <t>dobra</t>
  </si>
  <si>
    <t>bardzo dobra</t>
  </si>
  <si>
    <t>dostateczna</t>
  </si>
  <si>
    <t>Budynek OSP Błędnica</t>
  </si>
  <si>
    <t>Budynek OSP Glina</t>
  </si>
  <si>
    <t>Budynek OSP Kańkowo</t>
  </si>
  <si>
    <t>Garaż Błędnica</t>
  </si>
  <si>
    <t>Treblinka</t>
  </si>
  <si>
    <t>Glina</t>
  </si>
  <si>
    <t>Kańkowo</t>
  </si>
  <si>
    <t>Małkinia Górna ul. Ostrowska</t>
  </si>
  <si>
    <t>Zawisty Podleśne</t>
  </si>
  <si>
    <t>2. Gminna Biblioteka Publiczna</t>
  </si>
  <si>
    <t>BRAK</t>
  </si>
  <si>
    <t>Ogrodzenie</t>
  </si>
  <si>
    <t>Utwardzenie placu</t>
  </si>
  <si>
    <t>Szatnia</t>
  </si>
  <si>
    <t>Garaż</t>
  </si>
  <si>
    <t>Magazyn</t>
  </si>
  <si>
    <t>Zadaszona scena</t>
  </si>
  <si>
    <t>sport</t>
  </si>
  <si>
    <t>Budynek siedziby</t>
  </si>
  <si>
    <t>kraty</t>
  </si>
  <si>
    <t>Małkinia Górna ul. Przedszkolna 3</t>
  </si>
  <si>
    <t>płyta metalowa</t>
  </si>
  <si>
    <t>Przedszkole Samorządowe</t>
  </si>
  <si>
    <t>budynek szkolny</t>
  </si>
  <si>
    <t>Budynek szkoły</t>
  </si>
  <si>
    <t>Zwiększenie wart. Bud</t>
  </si>
  <si>
    <t>Wymiana posadzki</t>
  </si>
  <si>
    <t>Nowa stolarka okienna od strony zachodniej</t>
  </si>
  <si>
    <t>Budynek gospodarczy</t>
  </si>
  <si>
    <t>Plac</t>
  </si>
  <si>
    <t>Pomnik</t>
  </si>
  <si>
    <t>gaśnica proszkowa - 4szt., alarm monitoring (sygnalizacja dźwiękowa ochrony), trzy drzwi do budynku ( w 2 drzwiach są po 2 zamki , a w jednych jeden zamek)</t>
  </si>
  <si>
    <t>Kiełczew ul. Prymasa Tysiąclecia 49</t>
  </si>
  <si>
    <t>Budynek szkolny</t>
  </si>
  <si>
    <t>Kotłownia olejowa</t>
  </si>
  <si>
    <t>Studnia</t>
  </si>
  <si>
    <t>Doły gnilne</t>
  </si>
  <si>
    <t>sklepione, beton</t>
  </si>
  <si>
    <t>drewniana, blacha</t>
  </si>
  <si>
    <t>dobry</t>
  </si>
  <si>
    <t>Zwiększenie wartości (remont)</t>
  </si>
  <si>
    <t>Hala sportowa</t>
  </si>
  <si>
    <t>Remont hali sportowej</t>
  </si>
  <si>
    <t>Oświetlenie, drogi i place</t>
  </si>
  <si>
    <t>Boisko wielofunkcyjne</t>
  </si>
  <si>
    <t>Przyłącze gazowe do szkoły</t>
  </si>
  <si>
    <t>Przyłącze gazowe do hali sportowej</t>
  </si>
  <si>
    <t>Boisko, bieżnia i rzutnia</t>
  </si>
  <si>
    <t>07-320 Małkinia Górna, ul. Leśna 15</t>
  </si>
  <si>
    <t>Zw. Wart. Remont łazienek</t>
  </si>
  <si>
    <t>Remont łazienek</t>
  </si>
  <si>
    <t>Termomodernizacja Szk. Nr 1</t>
  </si>
  <si>
    <t xml:space="preserve">Remont stołówki Szk. Nr 1 </t>
  </si>
  <si>
    <t>Garaż autobusowy</t>
  </si>
  <si>
    <t>Ogrodzenie szkolne</t>
  </si>
  <si>
    <t>Ogrodzenie przy Zespole Szkół Gminnych</t>
  </si>
  <si>
    <t>Zwiększenie wart. Bud. Wymiana okien</t>
  </si>
  <si>
    <t>ul. Ostrowska 58</t>
  </si>
  <si>
    <t>budynek szkoły</t>
  </si>
  <si>
    <t>Budynek drewniany</t>
  </si>
  <si>
    <t>prowadzenie działalności edukacyjnej i opiekuńczej</t>
  </si>
  <si>
    <t>magazyn sprzętu sportowego</t>
  </si>
  <si>
    <t>funkcja socjalna</t>
  </si>
  <si>
    <t>bezpieczeństwo dzieci</t>
  </si>
  <si>
    <t>Prostyń 60</t>
  </si>
  <si>
    <t>żelbeton</t>
  </si>
  <si>
    <t>bale drewniane</t>
  </si>
  <si>
    <t>pustak żużlowy</t>
  </si>
  <si>
    <t>nie dotyczy</t>
  </si>
  <si>
    <t>hala gimnastyczna</t>
  </si>
  <si>
    <t>monitoring</t>
  </si>
  <si>
    <t>żelbet monolityczny</t>
  </si>
  <si>
    <t>łukowa blacha trapezowa</t>
  </si>
  <si>
    <t>gaśnice</t>
  </si>
  <si>
    <t>Tabela nr 3 - Wykaz sprzętu elektronicznego w Gminie Małkinia Górna</t>
  </si>
  <si>
    <t>1. Urząd Gminy</t>
  </si>
  <si>
    <t>Zestaw komputerowy</t>
  </si>
  <si>
    <t>zestaw komputerowy</t>
  </si>
  <si>
    <t>komputer</t>
  </si>
  <si>
    <t>Laptop</t>
  </si>
  <si>
    <t>Telewizor SAMSUNG</t>
  </si>
  <si>
    <t>telefon Panasonic KX-TG16IIPDH</t>
  </si>
  <si>
    <t>komputer przenośny</t>
  </si>
  <si>
    <t>aparat cyfrowy</t>
  </si>
  <si>
    <t>Zestaw komput. Logic</t>
  </si>
  <si>
    <t>Radiomagnetofony</t>
  </si>
  <si>
    <t>Router SWTCH SF 102UDL2</t>
  </si>
  <si>
    <t>Drukarka laserowa</t>
  </si>
  <si>
    <t>Rejestrator + dysk twardy "Monitx"</t>
  </si>
  <si>
    <t>projektor mutltimedialny szt. 1</t>
  </si>
  <si>
    <t>sprzęt nagłaśniajacy</t>
  </si>
  <si>
    <t>radiomagnetofon szt. 1</t>
  </si>
  <si>
    <t>zestaw komp.-logro A 32 z oprogramowaniem</t>
  </si>
  <si>
    <t>zestaw komputerowy+oprogramowanie+ruter+ przyłacze sieciowe (23 szt. Zestaw)</t>
  </si>
  <si>
    <t>zestaw komputerowy Logic A32 z oprogramowaniem</t>
  </si>
  <si>
    <t>oprogramowanie do w/w zestawu</t>
  </si>
  <si>
    <t>monitor ASUS LED (sekretariat)</t>
  </si>
  <si>
    <t>zasilacz UPS V 8553</t>
  </si>
  <si>
    <t>kopiarka Canon iRC-2880i</t>
  </si>
  <si>
    <t>LAP01AS LAPTOP AKCJA SPECJALNA</t>
  </si>
  <si>
    <t>kopiarka KYOCERA</t>
  </si>
  <si>
    <t>NIE</t>
  </si>
  <si>
    <t>Urząd Gminy wraz z Ochotniczymi Strażami Pożarnymi</t>
  </si>
  <si>
    <t>Gminna Biblioteka Publiczna</t>
  </si>
  <si>
    <t>Gminny Ośrodek Kultury i Sportu</t>
  </si>
  <si>
    <t>Szkoła Podstawowa w Glinie</t>
  </si>
  <si>
    <t>Szkoła Podstawowa w Kańkowie</t>
  </si>
  <si>
    <t>Szkoła Podstawowa w Kiełczewie</t>
  </si>
  <si>
    <t>Szkoła Podstawowa w Orle</t>
  </si>
  <si>
    <t>Zakład Gospodarki Komunalnej i Mieszkaniowej Sp. z o.o.</t>
  </si>
  <si>
    <t>Ośrodek Pomocy Społecznej</t>
  </si>
  <si>
    <t>Stadion sportowy</t>
  </si>
  <si>
    <t>Ogrodzenie Ośrodka Zdrowia</t>
  </si>
  <si>
    <t>3600Z</t>
  </si>
  <si>
    <t>mieszkalny</t>
  </si>
  <si>
    <t>TAK</t>
  </si>
  <si>
    <t>brak danych</t>
  </si>
  <si>
    <t>ul. Nurska 1</t>
  </si>
  <si>
    <t>ul. Nurska 25</t>
  </si>
  <si>
    <t>ul. Nurska 35</t>
  </si>
  <si>
    <t>ul. Nurska 57</t>
  </si>
  <si>
    <t>ul. Cicha 1</t>
  </si>
  <si>
    <t>ul. Cicha 4</t>
  </si>
  <si>
    <t>ul. Biegańskiego 5</t>
  </si>
  <si>
    <t>ul. Biegańskiego 3</t>
  </si>
  <si>
    <t>Prostyń 33</t>
  </si>
  <si>
    <t>Rostki Wielkie 68</t>
  </si>
  <si>
    <t>ul. Leśna 18</t>
  </si>
  <si>
    <t>ul. Leśna 20</t>
  </si>
  <si>
    <t>ul. Brokowska 124</t>
  </si>
  <si>
    <t>Orło 19</t>
  </si>
  <si>
    <t>murowane</t>
  </si>
  <si>
    <t>drewno/murowane</t>
  </si>
  <si>
    <t>żelbetowe</t>
  </si>
  <si>
    <t>eternit/papa</t>
  </si>
  <si>
    <t>zły</t>
  </si>
  <si>
    <t>mieszkalny i zakład opieki zdrowotnej</t>
  </si>
  <si>
    <t>stacji uzdatniania wody</t>
  </si>
  <si>
    <t>gospodarczy</t>
  </si>
  <si>
    <t>budynek warsztatowo-magazynowy</t>
  </si>
  <si>
    <t>budynek administracyjno- biurowy</t>
  </si>
  <si>
    <t>Budowle (sieci wodociągowe, kanały ściekowe)</t>
  </si>
  <si>
    <t>Budowle oczyszczalnia ścieków</t>
  </si>
  <si>
    <t>Orło 19 A</t>
  </si>
  <si>
    <t>ul. Kolejowa 14</t>
  </si>
  <si>
    <t>Prostyń 86</t>
  </si>
  <si>
    <t>ul. Przedszkolna</t>
  </si>
  <si>
    <t>ul. Nurska 144</t>
  </si>
  <si>
    <t>teren gminy Małkinia Górna</t>
  </si>
  <si>
    <t>płyta pan</t>
  </si>
  <si>
    <t>Komputer DELL Vostro V260ST z monitorem LG LED 22</t>
  </si>
  <si>
    <t>Gminna Biblioteka Publiczna, ul. Biegańskiego 3,                                                                                                                                                                                                                                                                           07-320 Małkinia Górna; Prostyń 144, 07-319 Małkinia</t>
  </si>
  <si>
    <t>001244684</t>
  </si>
  <si>
    <t>001244690</t>
  </si>
  <si>
    <t>001106730</t>
  </si>
  <si>
    <t>001106746</t>
  </si>
  <si>
    <t>Ośrodek Pomocy Społecznej, ul. Biegańskiego 3,                                                                                                               07-320 Małkinia Górna</t>
  </si>
  <si>
    <t>Urząd Gminy w Małkini Górnej, ul. Przedszkolna 1,                                                            07-320 Małkinia Górna</t>
  </si>
  <si>
    <t>-</t>
  </si>
  <si>
    <t>KB</t>
  </si>
  <si>
    <t xml:space="preserve">Gminny Ośrodek Kultury i Sportu </t>
  </si>
  <si>
    <t>Zawisty Nadbużne – festyny</t>
  </si>
  <si>
    <t>Sala gimnastyczna w Szkole nr 2</t>
  </si>
  <si>
    <t xml:space="preserve">Ośrodek Pomocy Społecznej </t>
  </si>
  <si>
    <t xml:space="preserve"> Zakład Gospodarki Komunalnej i Mieszkaniowej Sp. z o.o.</t>
  </si>
  <si>
    <t>teren całej gminy Małkinia Górna</t>
  </si>
  <si>
    <t>1994/2009 i 2010 - wymiana okien wraz z dociepleniem/2012 - przyłącze gazowe</t>
  </si>
  <si>
    <t>Szkoła Podstawowa im. ks. Jana Twardowskiego w Glinie, Glina 83,                                                                                                                                                                                                                                                                                             07-320 Małkinia Górna</t>
  </si>
  <si>
    <t>Tak</t>
  </si>
  <si>
    <t>ogrodzenie</t>
  </si>
  <si>
    <t xml:space="preserve">boisko trawiaste </t>
  </si>
  <si>
    <t>boisko z nawierzchnią z kostki</t>
  </si>
  <si>
    <t>Glina 83</t>
  </si>
  <si>
    <t>monitoring, gaśnice proszkowe szt. 12, hydranty szt.7</t>
  </si>
  <si>
    <t>Małkinia Górna</t>
  </si>
  <si>
    <t>000640952</t>
  </si>
  <si>
    <t>gaśnica proszkowa - 4x 6 szt., gaśnica proszkowa 6x - 7 szt. Hydrant 25 - 1 szt., kraty na oknach w piwnicy i w sali gimnastycznej monitoring, Agencja Tarcza</t>
  </si>
  <si>
    <t>WYKAZ LOKALIZACJI, W KTÓRYCH PROWADZONA JEST DZIAŁALNOŚĆ ORAZ LOKALIZACJI, GDZIE ZNAJDUJE SIĘ MIENIE NALEŻĄCE DO JEDNOSTEK GMINY MAŁKINIA GÓRNA (nie wykazane w załączniku nr 1 - poniższy wykaz nie musi być pełnym wykazem lokalizacji)</t>
  </si>
  <si>
    <t>UWAGI</t>
  </si>
  <si>
    <t>Rodzaj prowadzonej działalności (opisowo)</t>
  </si>
  <si>
    <t>Wysokość rocznego budżetu</t>
  </si>
  <si>
    <t>Planowane imprezy w ciągu roku (nie biletowane i nie podlegające ubezpieczeniu obowiązkowemu OC)</t>
  </si>
  <si>
    <t>1,5 km</t>
  </si>
  <si>
    <t>Gmina Małkinia Górna NIP - 759-16-24-930 REGON   550667920</t>
  </si>
  <si>
    <t>odległość od najbliższej rzeki lub innego zbiornika wodnego (proszę podać od czego)</t>
  </si>
  <si>
    <t>2 km</t>
  </si>
  <si>
    <t>10 km</t>
  </si>
  <si>
    <t>3 km</t>
  </si>
  <si>
    <t>5 km</t>
  </si>
  <si>
    <t>Świetlica szkolna - szkoła</t>
  </si>
  <si>
    <t>Budynek szkolny Grady</t>
  </si>
  <si>
    <t>wiata przystankowa</t>
  </si>
  <si>
    <t>Budynek Urzędy Gminy</t>
  </si>
  <si>
    <t>Budynek przychodni Zdrowia</t>
  </si>
  <si>
    <t>Ośrodek Zdrowia</t>
  </si>
  <si>
    <t>Oświetlenie uliczne</t>
  </si>
  <si>
    <t>Kanał c.o</t>
  </si>
  <si>
    <t>Kanalizacja deszczowa</t>
  </si>
  <si>
    <t>Pomnik Jana Pawła II</t>
  </si>
  <si>
    <t>Ławki szt.9</t>
  </si>
  <si>
    <t>SKATE -Park</t>
  </si>
  <si>
    <t>Plac zabaw ul. Kolejowa i Nurska</t>
  </si>
  <si>
    <t>czy budynek jest przeznaczony do rozbiórki? (TAK/NIE)</t>
  </si>
  <si>
    <t>Małkinia Górna ul Ostrowska</t>
  </si>
  <si>
    <t>Małkinia Górna ul. Kolejowa i Nurska</t>
  </si>
  <si>
    <t>blachodachówka</t>
  </si>
  <si>
    <t>Budynek OSP Grądy</t>
  </si>
  <si>
    <t>Budynek OSP Małkinia</t>
  </si>
  <si>
    <t>Budynek OSP Zawisty Podleśne</t>
  </si>
  <si>
    <t>Komputer</t>
  </si>
  <si>
    <t>Serwer</t>
  </si>
  <si>
    <t>Przełącznik sieciowy HP 1910-48G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</si>
  <si>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</si>
  <si>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t>kamera</t>
  </si>
  <si>
    <t>działalność  domów i ośrodków kultury</t>
  </si>
  <si>
    <t>Szkoła Podstawowa im. Kardynała Stefana Wyszyńskiego  w Kiełczewie,                                  ul. Prymasa Tysiąclecia 49, 07-319 Małkinia</t>
  </si>
  <si>
    <t>place zabaw</t>
  </si>
  <si>
    <t>Scena składana</t>
  </si>
  <si>
    <t>Małkinia Górna ul. Przedszkolna  3</t>
  </si>
  <si>
    <t>Pustak</t>
  </si>
  <si>
    <t>Płyta</t>
  </si>
  <si>
    <t>Monitor Samsung</t>
  </si>
  <si>
    <t>opiekuńczo - wychowawcza, dydaktyczno-edukacyjna</t>
  </si>
  <si>
    <t>NIE DOTYCZY</t>
  </si>
  <si>
    <t>plac zabaw</t>
  </si>
  <si>
    <t>Wieża PHILIPS MCD 2160/12</t>
  </si>
  <si>
    <t>Kino domowe Samsung HT-E355 4*TB DIVIX</t>
  </si>
  <si>
    <t>Drukarka</t>
  </si>
  <si>
    <t>Philips micro music system</t>
  </si>
  <si>
    <t>Mini wieża DUAL  1 kpl</t>
  </si>
  <si>
    <t>place zabaw, szatnia</t>
  </si>
  <si>
    <t>Laptop   szt.1</t>
  </si>
  <si>
    <t>radioodtwarzacz PHILIPS</t>
  </si>
  <si>
    <t>ekran na trójnogu</t>
  </si>
  <si>
    <t>Odtwarzacz DVD</t>
  </si>
  <si>
    <t>telewizor SAMSUNG</t>
  </si>
  <si>
    <t>drukarka laserowa</t>
  </si>
  <si>
    <t>6 km</t>
  </si>
  <si>
    <t>1/ festyn</t>
  </si>
  <si>
    <t>Remont  szkoły</t>
  </si>
  <si>
    <t>HP Color LJPRO300M351a Printer CE955A</t>
  </si>
  <si>
    <t>Aparat telefoniczny SIMENS</t>
  </si>
  <si>
    <t>Notebook/Laptop 15,6 ASUS</t>
  </si>
  <si>
    <t>Radiomagnetofon Sony ZS-S2 IP</t>
  </si>
  <si>
    <t>Szkoła Podstawowa w Orle, Orło 11, 07-320 Małkinia Górna</t>
  </si>
  <si>
    <t>Orło 11</t>
  </si>
  <si>
    <t>cegła + pustak</t>
  </si>
  <si>
    <t>cegła +  pustak</t>
  </si>
  <si>
    <t>brak</t>
  </si>
  <si>
    <t>Telewizor Toshiba 32 w</t>
  </si>
  <si>
    <t>Odtwarzacz Philips</t>
  </si>
  <si>
    <t>Telewizor z uchwytem</t>
  </si>
  <si>
    <t>Odtwarzacz Philips DVP2880</t>
  </si>
  <si>
    <t>Zasilacz</t>
  </si>
  <si>
    <t>Zestaw komputerowy Logic A 32z</t>
  </si>
  <si>
    <t>Odtwarzacz  szt 3</t>
  </si>
  <si>
    <t>Telewizor PHILIPS -50  szt. 2</t>
  </si>
  <si>
    <t>Drukarka HP   szt. 1</t>
  </si>
  <si>
    <t>komputre przenośny szt 1</t>
  </si>
  <si>
    <t>Radioodtwarzacz szt.2</t>
  </si>
  <si>
    <t>Ekran projekcyjny   szt.1</t>
  </si>
  <si>
    <t xml:space="preserve">Elementy mające wpływ na ocenę ryzyka </t>
  </si>
  <si>
    <t xml:space="preserve">Czy w konstrukcji budynków występuje płyta warstwowa? </t>
  </si>
  <si>
    <t xml:space="preserve">Czy od 1997 r. wystąpiło w jednostce ryzyko powodzi? </t>
  </si>
  <si>
    <t>remont szatni z wyposażeniem</t>
  </si>
  <si>
    <t>szatnia</t>
  </si>
  <si>
    <t>działalność bibliotek</t>
  </si>
  <si>
    <t>ok. 2 km</t>
  </si>
  <si>
    <t>aparat FUJI S 9200</t>
  </si>
  <si>
    <t>ekran ścienny</t>
  </si>
  <si>
    <t>zestaw komputerowy z oprogramowaniem</t>
  </si>
  <si>
    <t>usługi komunalne</t>
  </si>
  <si>
    <t>laptop LENOVO G710</t>
  </si>
  <si>
    <t>Komputer DELL Vostro 3800/i3-4150</t>
  </si>
  <si>
    <t>stropodach, papa termozgrzewalna</t>
  </si>
  <si>
    <t xml:space="preserve"> Prostyń 144, 07-319 Małkinia</t>
  </si>
  <si>
    <t>ul. Biegańskiego 3, 07-320 Małkinia Górna</t>
  </si>
  <si>
    <t>Scena przenośna</t>
  </si>
  <si>
    <t>pozostała pomoc społeczna bez zakwaterowania</t>
  </si>
  <si>
    <t>O</t>
  </si>
  <si>
    <t>1945/2006/2007/2009</t>
  </si>
  <si>
    <t>Plac zabaw Osiedle 40-lecia</t>
  </si>
  <si>
    <t>Budynek po BS Prostyń</t>
  </si>
  <si>
    <t>Wiata przystankowa Zawisty Nadbużne</t>
  </si>
  <si>
    <t>Plac zabaw ul. Leśna</t>
  </si>
  <si>
    <t>Plac zabaw ul. Kolejowa</t>
  </si>
  <si>
    <t>Świetlica Rostki Wielkie</t>
  </si>
  <si>
    <t>Sumiężne</t>
  </si>
  <si>
    <t>Małkinia Górna IV ul.  Leśna</t>
  </si>
  <si>
    <t>Małkinia Górna V, Osiedle 40-lecia</t>
  </si>
  <si>
    <t>Małkinia Górna II ul. Kolejowa</t>
  </si>
  <si>
    <t>Małkinia Górna II ul. Nurska (stare bloki kolejowe)</t>
  </si>
  <si>
    <t>Rostki Wielkie (boisko)</t>
  </si>
  <si>
    <t>Orło</t>
  </si>
  <si>
    <t>Klukowo</t>
  </si>
  <si>
    <t>Daniłowo-Parcele</t>
  </si>
  <si>
    <t>Małkinia Górna III</t>
  </si>
  <si>
    <t>Daniłówka Pierwsza</t>
  </si>
  <si>
    <t>500 m</t>
  </si>
  <si>
    <t>300 m</t>
  </si>
  <si>
    <t>4 km</t>
  </si>
  <si>
    <t>1 km</t>
  </si>
  <si>
    <t>Zespół Szkół Gminnych nr 2 Szkoła Podstawowa nr 2</t>
  </si>
  <si>
    <t>Kopiarka canon IR-3225N</t>
  </si>
  <si>
    <t>Komputer z oprogramowaniem</t>
  </si>
  <si>
    <t>Projekt Przeciwdziałanie wykluczeniu cyfrowemu mieszkańców Małkini Górnej poprzez udostępnienie internetu 90 gospodarstwom domowym i utworzenie 3 PIAP, współfinansowanego przez Unię Europejską z Europejskiego Funduszu Rozwoju Regionalnego w ramach Programu Operacyjnego Innowacyjna Gospodarka 2007-2013, Oś Priorytetowa 8 Społeczeństwo informacyjne – zwiększenie innowacyjności gospodarki, działanie 8.3. Przeciwdziałanie wykluczeniu cyfrowemu – eIncusion.</t>
  </si>
  <si>
    <t>1 zestaw do zdalnego helpdesku. Zestaw jest do dyspozycji informatyka i jest fizycznie w Urzędzie Gminy</t>
  </si>
  <si>
    <t>90 zestawów zainstalowanych jest w gospodarstwach domowych - 90 szt. x 4 284,09 zł</t>
  </si>
  <si>
    <t>Drukarki - 3 szt. x 1 498,14 zł</t>
  </si>
  <si>
    <t>17 zestawów zainstalowanych jest w tzw PIAP (Publiczny Punkt Dostępu do Internetu) w jednostkach gminy (Biblioteka w Małkini Górnej, Biblioteka w Prostyni, Gminny Ośrodek Kultury i Sportu w Małkini Górnej) - 17 szt. x 4 284,09 zł</t>
  </si>
  <si>
    <t xml:space="preserve">Laptop </t>
  </si>
  <si>
    <t>tak (do remontu)</t>
  </si>
  <si>
    <t>Wieża Panasonic szt. 1</t>
  </si>
  <si>
    <t>urzadzenie wielofunkcyjne szt. 1</t>
  </si>
  <si>
    <t>odkurzacz</t>
  </si>
  <si>
    <t>Projektor BENQ MS 504</t>
  </si>
  <si>
    <t>Komputer z oprogramowaniem 4 szt.</t>
  </si>
  <si>
    <t>Wymiana stolarki okiennej i drzwi</t>
  </si>
  <si>
    <t xml:space="preserve">Drukarka </t>
  </si>
  <si>
    <t>Boisko trawiaste</t>
  </si>
  <si>
    <t>Aparat SONY DSC-W</t>
  </si>
  <si>
    <t>31.XII.2009</t>
  </si>
  <si>
    <t>Monitor szt 1</t>
  </si>
  <si>
    <t>Radioodtwarzacze szt.3</t>
  </si>
  <si>
    <t>Tablice Interaktywne szt.4</t>
  </si>
  <si>
    <t>Projektor Multimedialny</t>
  </si>
  <si>
    <t>Projektor szt. 3</t>
  </si>
  <si>
    <t>Laptop szt.1</t>
  </si>
  <si>
    <t>Komputer Dell Vostro 3800 i3 - 4150 z monitorem SAMSUNG LED 22</t>
  </si>
  <si>
    <t>Komputer Dell V3800 ST i3 - 4160 z monitorem SAMSUNG LED 22</t>
  </si>
  <si>
    <t>Komputer Dell V3800 ST i3 - 4160</t>
  </si>
  <si>
    <t>bardzo dobry</t>
  </si>
  <si>
    <t>kopiarka Kyocera TASKALFA 181</t>
  </si>
  <si>
    <t>komputer Vostro 75GF172</t>
  </si>
  <si>
    <t>komputer Vostro 74KB172</t>
  </si>
  <si>
    <t>Wymiana podłogi w sali gimnastycznej</t>
  </si>
  <si>
    <t>chłodziarka 320 litrów</t>
  </si>
  <si>
    <t>tablica interaktywna (1szt sala nr 19)</t>
  </si>
  <si>
    <t>projektor multimedialny (1szt sala nr 19)</t>
  </si>
  <si>
    <t>tablica interaktywna (1szt świetlica sala nr 29)</t>
  </si>
  <si>
    <t>urządzenie wielofunkcyjne (1 szt sala nr 29)</t>
  </si>
  <si>
    <t>projetor multimedialny (1szt świetlica sala nr 29))</t>
  </si>
  <si>
    <t>wzmacniacz 120w</t>
  </si>
  <si>
    <t>głośnik ścienny (3szt) + materiały instalacyjne</t>
  </si>
  <si>
    <t>tablica interaktywna (1szt sala nr 18)</t>
  </si>
  <si>
    <t>projektor multimedialny (1szt sala nr 18)</t>
  </si>
  <si>
    <t>drukarka laserowa (gabinet dyrektora)</t>
  </si>
  <si>
    <t>projektor bezlampowy Casio Core XJ-V1</t>
  </si>
  <si>
    <t>laptop z oprogramowaniem+torba (sala nr 18)</t>
  </si>
  <si>
    <t>komputer przenośny (gabinet dyrektora)</t>
  </si>
  <si>
    <t>laptop z oprogramowaniem+torba (sala nr 19)</t>
  </si>
  <si>
    <t>laptop z oprogramowaniem+torba (świetlica sala nr 29)</t>
  </si>
  <si>
    <t>radiomagnetofon PHILIPS (3szt)</t>
  </si>
  <si>
    <t>radiomagnetofon HYUNDAI (2szt)</t>
  </si>
  <si>
    <t>radiomagnetofon PHILIPS (2szt)</t>
  </si>
  <si>
    <t>drukarka laserowa (sala nr 1)</t>
  </si>
  <si>
    <t>komputer przenośny (sala nr 1)</t>
  </si>
  <si>
    <t>głośniki 3 szt.</t>
  </si>
  <si>
    <t>kopiarka KOYCERA</t>
  </si>
  <si>
    <t>projektor</t>
  </si>
  <si>
    <t>zestaw komputerowy 5 szt. z oprogramowaniem</t>
  </si>
  <si>
    <t>monitor 5 szt.</t>
  </si>
  <si>
    <t>komputer 5 szt.</t>
  </si>
  <si>
    <t>komputery 5 szt.</t>
  </si>
  <si>
    <t>drukarka laserowa 2 szt.</t>
  </si>
  <si>
    <t>laptop 2 szt</t>
  </si>
  <si>
    <t xml:space="preserve">mikrofon bezprzewodowy </t>
  </si>
  <si>
    <t>radiomagnetofon 2 szt</t>
  </si>
  <si>
    <t>Tabela nr 4</t>
  </si>
  <si>
    <t>komputer DELL zestaw</t>
  </si>
  <si>
    <t>zestaw komputerowy DELL</t>
  </si>
  <si>
    <t>monitor AOC 21,5 E 2275 SWJ</t>
  </si>
  <si>
    <t>w tym mienie będące w posiadaniu (użytkowane) na podstawie umów najmu, dzierżawy, użytkowania, leasingu lub umów pokrewnych 4 234,89 zł</t>
  </si>
  <si>
    <t>ul. Biegańskiego 3,  07-320 Małkinia Górna</t>
  </si>
  <si>
    <t>place zabaw, kuchnia, szatnia, sale zajęć</t>
  </si>
  <si>
    <t>Wieża SENCOR</t>
  </si>
  <si>
    <t>Wieża LG CM 1560</t>
  </si>
  <si>
    <t>10/ 100 uczest.; uroczystości szkolne, dyskoteki</t>
  </si>
  <si>
    <t xml:space="preserve">Notebok ASUS (Laptop  15,6) </t>
  </si>
  <si>
    <t>Magnetofon RM HYUNDAJ</t>
  </si>
  <si>
    <t>Laptop HP 250 GH</t>
  </si>
  <si>
    <t>Ekran projekcyjny 1 szt</t>
  </si>
  <si>
    <t>Ekran projekcyjny na statywie</t>
  </si>
  <si>
    <t>Keyboard Casio- syntezator</t>
  </si>
  <si>
    <t>Laptop z oprogramowaniem ASUS</t>
  </si>
  <si>
    <t>plac zabaw, szatnia</t>
  </si>
  <si>
    <t>Projektor</t>
  </si>
  <si>
    <t>Komputery 20 sztuk</t>
  </si>
  <si>
    <t>Telewizor  1 szt.</t>
  </si>
  <si>
    <t>Monitor 2 szt.</t>
  </si>
  <si>
    <t>Monitor Asus 1 szt.</t>
  </si>
  <si>
    <t>Zestaw komp.z oprogr 1 szt.</t>
  </si>
  <si>
    <t>Telewizor SMART</t>
  </si>
  <si>
    <t>Ekran Buenoscreen</t>
  </si>
  <si>
    <t>Monitory 10 szt.</t>
  </si>
  <si>
    <t>Tablet proj. Erasmus</t>
  </si>
  <si>
    <t>Głośnik MANTA 1 szt.</t>
  </si>
  <si>
    <t>Głośnik GREAATIVE 2 szt.</t>
  </si>
  <si>
    <t>Głośnik 100V kpl. 2 szt. - 20T</t>
  </si>
  <si>
    <t>Głośnik 100V kpl. 2 szt. - CBS-30T</t>
  </si>
  <si>
    <t>Małkinia Górna, ul. Przedszkolna</t>
  </si>
  <si>
    <t>Borowe</t>
  </si>
  <si>
    <t>Małkinia Górna, ul. Ostrowska</t>
  </si>
  <si>
    <t>Małkinia Dolna</t>
  </si>
  <si>
    <t>Budynek magazynowy przy SUW ul. Przedszkolna</t>
  </si>
  <si>
    <t>Małkinia Górna, ul. Biegańskiego</t>
  </si>
  <si>
    <t>Zestaw komputerowy z oprogr. (z ZOSZiPO)</t>
  </si>
  <si>
    <t>Zestaw komputerowy (z ZOSZiPO)</t>
  </si>
  <si>
    <t>Monitor (z ZOSZiPO)</t>
  </si>
  <si>
    <t>drukarka (z ZOSZiPO)</t>
  </si>
  <si>
    <t>czytnik kodów kreskowych Voyager</t>
  </si>
  <si>
    <t>serwer Dell Power Edge</t>
  </si>
  <si>
    <t>zasilacz awaryjny UPS</t>
  </si>
  <si>
    <t>drukarka</t>
  </si>
  <si>
    <t>drukarka EPSON</t>
  </si>
  <si>
    <t>laptop Lenovo</t>
  </si>
  <si>
    <t>13b. Zespół Szkół Gminnych w Prostyni Publiczne Gimnazjum w Prostyni</t>
  </si>
  <si>
    <t>Komputer z oprogr.</t>
  </si>
  <si>
    <t>Telefax Panasonic</t>
  </si>
  <si>
    <t>komputery + zasilacze</t>
  </si>
  <si>
    <t>kamputer</t>
  </si>
  <si>
    <t>kamera cyfrowa/ aparat cyfrowy</t>
  </si>
  <si>
    <t>oczyszczalnie ścieków</t>
  </si>
  <si>
    <t>Urządzenie wielofunkcyjne HP LJ Pro 500 M521dn MFP</t>
  </si>
  <si>
    <t>Komputer Dell Vostro 3800/i3-4170 z monitorem SAMSUNG 22 LS22E390HS/EN</t>
  </si>
  <si>
    <t>serwer Dell powerEdge T20 Xeon QC</t>
  </si>
  <si>
    <t>projektor multimedialny krótkoogniskowy laserowy LG SA 560 (sala nr 12)</t>
  </si>
  <si>
    <t>tablica interaktywna (sala nr 12)</t>
  </si>
  <si>
    <t>projektor multimedialny krótkoogniskowy-Hitachi-AX 3503+tablica interaktywna (sala nr 9)</t>
  </si>
  <si>
    <t>laptop 15,6 cala Dell z oprogramowaniem+ mysz bezprzewodowa+torba (sala nr 12)</t>
  </si>
  <si>
    <t xml:space="preserve">laptop 15,6 cala Dell z oprogramowaniem+ mysz bezprzewodowa+torba </t>
  </si>
  <si>
    <t>zestaw bezprzewodowy (mikrofon+nadajnik)</t>
  </si>
  <si>
    <t>radioodtwarzacz PHILIPS szt 2</t>
  </si>
  <si>
    <t>radiomagnetofon z CD + zestaw głosników ściennych</t>
  </si>
  <si>
    <t>gitara akust. bas. 1 szt.</t>
  </si>
  <si>
    <t>gitara elektr. akust. 1 szt.</t>
  </si>
  <si>
    <t>rzeka Bug około 2 km</t>
  </si>
  <si>
    <t>bardzo dobre</t>
  </si>
  <si>
    <t>759-16-24-930</t>
  </si>
  <si>
    <t>000541701</t>
  </si>
  <si>
    <t>759 14 39 210</t>
  </si>
  <si>
    <r>
      <rPr>
        <sz val="10"/>
        <rFont val="Arial"/>
        <family val="2"/>
        <charset val="238"/>
      </rPr>
      <t>projektor multimedialny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 szt.</t>
    </r>
  </si>
  <si>
    <t>759 13 76 107</t>
  </si>
  <si>
    <t>festyny sportowo-rekreacyjne, zawody sportowe</t>
  </si>
  <si>
    <t>Laptop ACER R5-571TG</t>
  </si>
  <si>
    <t>Dane pojazdów</t>
  </si>
  <si>
    <t>Marka</t>
  </si>
  <si>
    <t>Typ, model</t>
  </si>
  <si>
    <t>Nr podw./ nadw.</t>
  </si>
  <si>
    <t>Nr rej.</t>
  </si>
  <si>
    <t>Rodzaj (osobowy/ ciężarowy/ specjalny)</t>
  </si>
  <si>
    <t>Poj. silnika</t>
  </si>
  <si>
    <t>Rok prod.</t>
  </si>
  <si>
    <t>Data I rejestracji</t>
  </si>
  <si>
    <t>Ilość miejsc</t>
  </si>
  <si>
    <t>Przebieg</t>
  </si>
  <si>
    <t>Zabezpieczenia przeciwkradzieżowe</t>
  </si>
  <si>
    <t xml:space="preserve">wartość pojazdu (z VAT/ bez VAT)              </t>
  </si>
  <si>
    <t xml:space="preserve">Okres ubezpieczenia OC i NW </t>
  </si>
  <si>
    <t xml:space="preserve">Okres ubezpieczenia AC i KR </t>
  </si>
  <si>
    <t>Od</t>
  </si>
  <si>
    <t>Do</t>
  </si>
  <si>
    <t>JELCZ</t>
  </si>
  <si>
    <t>325P</t>
  </si>
  <si>
    <t>WOR49062</t>
  </si>
  <si>
    <t>Specjalny pożarniczy</t>
  </si>
  <si>
    <t>05-05-1988</t>
  </si>
  <si>
    <t>STAR</t>
  </si>
  <si>
    <t>FSC-STARACHOWICE</t>
  </si>
  <si>
    <t>WOR48966</t>
  </si>
  <si>
    <t>17-05-1993</t>
  </si>
  <si>
    <t>RENAULT</t>
  </si>
  <si>
    <t>MEGANE 79kW</t>
  </si>
  <si>
    <t>VF1BA0B0527756452</t>
  </si>
  <si>
    <t>WOR51822</t>
  </si>
  <si>
    <t>Osobowy</t>
  </si>
  <si>
    <t>06-01-2003</t>
  </si>
  <si>
    <t xml:space="preserve">SCANIA </t>
  </si>
  <si>
    <t xml:space="preserve"> IRIZAR 12.37</t>
  </si>
  <si>
    <t>YS4K4X20001833891</t>
  </si>
  <si>
    <t>WOR 13850</t>
  </si>
  <si>
    <t>Autobus</t>
  </si>
  <si>
    <t>STAR GBA-005</t>
  </si>
  <si>
    <t>04258</t>
  </si>
  <si>
    <t>WOR 7L62</t>
  </si>
  <si>
    <t xml:space="preserve">Daimler-Benz </t>
  </si>
  <si>
    <t>WOR 00295</t>
  </si>
  <si>
    <t>VOLKSWAGEN</t>
  </si>
  <si>
    <t>TRANSPORTER 1,9 TD</t>
  </si>
  <si>
    <t>WV2ZZZ70ZPH125649</t>
  </si>
  <si>
    <t>WOR 07498</t>
  </si>
  <si>
    <t xml:space="preserve">FORD </t>
  </si>
  <si>
    <t>TRANSIT</t>
  </si>
  <si>
    <t>WF0LXXGGVLWR96738</t>
  </si>
  <si>
    <t>WOR 17046</t>
  </si>
  <si>
    <t>osobowy</t>
  </si>
  <si>
    <t>WF0LXXGGVLXS96564</t>
  </si>
  <si>
    <t>WOR 17053</t>
  </si>
  <si>
    <t>WF0LXXGGVLWB96597</t>
  </si>
  <si>
    <t>WOR 17048</t>
  </si>
  <si>
    <t>WF0LXXGGVLVG90465</t>
  </si>
  <si>
    <t>WOR 17045</t>
  </si>
  <si>
    <t>WF0LXXGGVLVG90719</t>
  </si>
  <si>
    <t>WOR 17054</t>
  </si>
  <si>
    <t>Opel</t>
  </si>
  <si>
    <t>Astra II Classic kombi 04</t>
  </si>
  <si>
    <t>WOLOTGF355G085243</t>
  </si>
  <si>
    <t>WOR 1N30</t>
  </si>
  <si>
    <t>Autoalarm, immobiliser</t>
  </si>
  <si>
    <t>FORD TRANSIT</t>
  </si>
  <si>
    <t>330N</t>
  </si>
  <si>
    <t>WF0LXXGBFL2P89295</t>
  </si>
  <si>
    <t>WOR T477</t>
  </si>
  <si>
    <t>SWJP32508H0015250</t>
  </si>
  <si>
    <t>WOR P622</t>
  </si>
  <si>
    <t>0420</t>
  </si>
  <si>
    <t>WOR P618</t>
  </si>
  <si>
    <t>FS LUBLIN</t>
  </si>
  <si>
    <t>SUL330412W0035216</t>
  </si>
  <si>
    <t>OKJ 9696</t>
  </si>
  <si>
    <t>244 RS</t>
  </si>
  <si>
    <t>WPN 4433</t>
  </si>
  <si>
    <t>FSC – STARACHOWICE</t>
  </si>
  <si>
    <t>STAR 200</t>
  </si>
  <si>
    <t>WOR 06446</t>
  </si>
  <si>
    <t>MAN</t>
  </si>
  <si>
    <t xml:space="preserve">TGM </t>
  </si>
  <si>
    <t>WMAN36ZZ48Y204513</t>
  </si>
  <si>
    <t>WOR 06344</t>
  </si>
  <si>
    <t>244L</t>
  </si>
  <si>
    <t>P24404911</t>
  </si>
  <si>
    <t>WOR Y039</t>
  </si>
  <si>
    <t>TGM 13.280</t>
  </si>
  <si>
    <t>WMAN36ZZ3AY237878</t>
  </si>
  <si>
    <t>WOR 14552</t>
  </si>
  <si>
    <t>TATRA</t>
  </si>
  <si>
    <t>TNU85PR26KK081727</t>
  </si>
  <si>
    <t>WOR 01320</t>
  </si>
  <si>
    <t>SKODA</t>
  </si>
  <si>
    <t>706 RTH</t>
  </si>
  <si>
    <t>WOR P619</t>
  </si>
  <si>
    <t>DAEWOO</t>
  </si>
  <si>
    <t>NUBUIRA II</t>
  </si>
  <si>
    <t>SUPJF696DYW002969</t>
  </si>
  <si>
    <t>WOR9L47</t>
  </si>
  <si>
    <t>Traktor</t>
  </si>
  <si>
    <t>Husqvarna</t>
  </si>
  <si>
    <t>Kosiarka samojezdna</t>
  </si>
  <si>
    <t>15 KM</t>
  </si>
  <si>
    <t>Mercedes-Benz</t>
  </si>
  <si>
    <t>WDB6520071K283824</t>
  </si>
  <si>
    <t>WOR 18184</t>
  </si>
  <si>
    <t>ciężarowy ascenizacyjny</t>
  </si>
  <si>
    <t>01.01.1997</t>
  </si>
  <si>
    <t>MERCEDES BENZ</t>
  </si>
  <si>
    <t>1924 L</t>
  </si>
  <si>
    <t>WDB6524051K155898</t>
  </si>
  <si>
    <t>WOR 10050</t>
  </si>
  <si>
    <t>specjalny</t>
  </si>
  <si>
    <t>śmieciarka</t>
  </si>
  <si>
    <t>MERCEDES</t>
  </si>
  <si>
    <t>D 308</t>
  </si>
  <si>
    <t>WDB6023121P295943</t>
  </si>
  <si>
    <t>WOR 04499</t>
  </si>
  <si>
    <t>dostawczy</t>
  </si>
  <si>
    <t>ciągnik rolniczy</t>
  </si>
  <si>
    <t>KOPARKO-SPYCHARKA</t>
  </si>
  <si>
    <t>Ostrówek K-0162</t>
  </si>
  <si>
    <t>koparka</t>
  </si>
  <si>
    <t>PRZYCZEPA</t>
  </si>
  <si>
    <t>D 7320</t>
  </si>
  <si>
    <t>OSX 318N</t>
  </si>
  <si>
    <t>wywrotka</t>
  </si>
  <si>
    <t>NACZEPA</t>
  </si>
  <si>
    <t>TU 3- 24/ 80</t>
  </si>
  <si>
    <t>OKZ 4049</t>
  </si>
  <si>
    <t>platforma</t>
  </si>
  <si>
    <t>przyczepka lekka samochodowa</t>
  </si>
  <si>
    <t>SAM</t>
  </si>
  <si>
    <t>WOR 0002070088</t>
  </si>
  <si>
    <t>WOR 0358P</t>
  </si>
  <si>
    <t>przyczepa lekka</t>
  </si>
  <si>
    <t>Samochód ciężarowy MAN</t>
  </si>
  <si>
    <t>MAN 18.232</t>
  </si>
  <si>
    <t>WMAMO58412M181889</t>
  </si>
  <si>
    <t>WOR 12410</t>
  </si>
  <si>
    <t>Volkswagen Transporter T4</t>
  </si>
  <si>
    <t>70XOD</t>
  </si>
  <si>
    <t>WV2ZZZ70ZNH145923</t>
  </si>
  <si>
    <t>WOR 12950</t>
  </si>
  <si>
    <t>LIEBHERR</t>
  </si>
  <si>
    <t>310A</t>
  </si>
  <si>
    <t>376280</t>
  </si>
  <si>
    <t>METAL-FACH</t>
  </si>
  <si>
    <t>T710</t>
  </si>
  <si>
    <t>WOR 3377P</t>
  </si>
  <si>
    <t>przyczepa ciężarowa rolnicza</t>
  </si>
  <si>
    <t>09.10.2012</t>
  </si>
  <si>
    <t>WOR 3388P</t>
  </si>
  <si>
    <t>TRANSPORTER 1,9 D</t>
  </si>
  <si>
    <t>WV1ZZZ70ZTH053527</t>
  </si>
  <si>
    <t>WOR 29088</t>
  </si>
  <si>
    <t>cięzarowy</t>
  </si>
  <si>
    <t>18.12.1995</t>
  </si>
  <si>
    <t>Recykler</t>
  </si>
  <si>
    <t>recykler do przerobu asfaltu</t>
  </si>
  <si>
    <t>KOPARKA</t>
  </si>
  <si>
    <t>KUBOTA KX19-4 GL</t>
  </si>
  <si>
    <t>16.05.2019</t>
  </si>
  <si>
    <t>PREMIUM 260</t>
  </si>
  <si>
    <t>VF622AXB000100599</t>
  </si>
  <si>
    <t>WOR44277</t>
  </si>
  <si>
    <t>ciężarowy/ wywóz śmieci</t>
  </si>
  <si>
    <t>19.02.2001</t>
  </si>
  <si>
    <t>MASTER 2.5 DCI</t>
  </si>
  <si>
    <t>VF1HDCUK633621806</t>
  </si>
  <si>
    <t>WOR41394</t>
  </si>
  <si>
    <t>ciężarowy</t>
  </si>
  <si>
    <t>05.08.2005</t>
  </si>
  <si>
    <t>NEW HOLLAND</t>
  </si>
  <si>
    <t>TD5.105</t>
  </si>
  <si>
    <t>ZFLA02196</t>
  </si>
  <si>
    <t>WOT48G7</t>
  </si>
  <si>
    <t>27.10.2015</t>
  </si>
  <si>
    <t>leasing</t>
  </si>
  <si>
    <t>ZETOR</t>
  </si>
  <si>
    <t>CRYSTAL 160 STAGE III B TCD  163KM</t>
  </si>
  <si>
    <t>000C2G5M42TS01070</t>
  </si>
  <si>
    <t>WOT93J6</t>
  </si>
  <si>
    <t>11.01.2017</t>
  </si>
  <si>
    <t>KERAX</t>
  </si>
  <si>
    <t>VF633BVB000100114</t>
  </si>
  <si>
    <t>GA063AU</t>
  </si>
  <si>
    <t>specjalny - oczyszczanie dróg</t>
  </si>
  <si>
    <t>10.06.2002</t>
  </si>
  <si>
    <t>MAJOR 80</t>
  </si>
  <si>
    <t>000A3K4P31UT05133</t>
  </si>
  <si>
    <t>GA791H</t>
  </si>
  <si>
    <t>23.11.2017</t>
  </si>
  <si>
    <t>ACTROS</t>
  </si>
  <si>
    <t>WDB9302021L183991</t>
  </si>
  <si>
    <t>GA342AU</t>
  </si>
  <si>
    <t>ciężarowy pow. 3,5 T/ wywóz śmieci</t>
  </si>
  <si>
    <t>10.09.2007</t>
  </si>
  <si>
    <t>17.05.2019</t>
  </si>
  <si>
    <t>MANITOU BF</t>
  </si>
  <si>
    <t>MT 732 B-E2 61,5 kW</t>
  </si>
  <si>
    <t>ładowarka teleskopowa</t>
  </si>
  <si>
    <t xml:space="preserve">Traktor </t>
  </si>
  <si>
    <t>Husqvarna TC338</t>
  </si>
  <si>
    <t>031516D004390</t>
  </si>
  <si>
    <t>kosiarka samojezdna</t>
  </si>
  <si>
    <t>11.07.2018</t>
  </si>
  <si>
    <t>759-152-25-08</t>
  </si>
  <si>
    <t xml:space="preserve">8/ 150 uczes. DEN, jasełka, bal karnawałowy, dzień dziecka, uroczyste zakończenie roku szkolnego, </t>
  </si>
  <si>
    <t>komputer stacjonarny DELL Vostro</t>
  </si>
  <si>
    <t>DVD Philips</t>
  </si>
  <si>
    <t>Drukarka HP Desk Jeet</t>
  </si>
  <si>
    <t>Wielofunkcyjna drukarka CANON image RUNNER 2535i</t>
  </si>
  <si>
    <t>Aparat cyfrowy SONY</t>
  </si>
  <si>
    <t>759-15-22-425</t>
  </si>
  <si>
    <t>radiomagnetofon szt.1</t>
  </si>
  <si>
    <t>radioodtwarzacz PHILIPS szt.1</t>
  </si>
  <si>
    <t>759-161-95-67</t>
  </si>
  <si>
    <t xml:space="preserve">Szkoła Podstawowa nr 1 w Małkini Górnej </t>
  </si>
  <si>
    <t>Ekran projektor</t>
  </si>
  <si>
    <t>Elektryczna waga medyczna</t>
  </si>
  <si>
    <t>Komputer + monitor + 5 szt. Oprogr. OFFICE</t>
  </si>
  <si>
    <t>Urządzenie wielofunkcyjne RICOH</t>
  </si>
  <si>
    <t>Komputer NOTEBOOK z progr.</t>
  </si>
  <si>
    <t>Projektor z oprzyrządowaniem 2 szt.</t>
  </si>
  <si>
    <t>Laptop z oprogr. + torba</t>
  </si>
  <si>
    <t>Aparat CANON + obiektyw + karta pam. + etui</t>
  </si>
  <si>
    <t>759-15-22-477</t>
  </si>
  <si>
    <t>kserokopiarka RICOH</t>
  </si>
  <si>
    <t>radioodtwarzacz Monta 2 szt</t>
  </si>
  <si>
    <t>radioodtwarzacz Hyundai 2 szt</t>
  </si>
  <si>
    <t>radioodtwarzacz Philips</t>
  </si>
  <si>
    <t>radioodtwarzacz Elta</t>
  </si>
  <si>
    <t>Szkoła Podstawowa nr 2 im. Fryderyka Chopina, ul. Leśna 15, 07-320 Małkinia Górna</t>
  </si>
  <si>
    <t>759-161-95-73</t>
  </si>
  <si>
    <t>szatnia, place zabaw</t>
  </si>
  <si>
    <t>magnetofon 2 szt</t>
  </si>
  <si>
    <t xml:space="preserve">Remont posadzki w budynku szkoły </t>
  </si>
  <si>
    <t>Kiełczew, ul. Prymasa Tysiąclecia 49</t>
  </si>
  <si>
    <t>Zestaw nagłaśniający M-608</t>
  </si>
  <si>
    <t>Projekor LED/Rzutnik</t>
  </si>
  <si>
    <t>759-10-16-225</t>
  </si>
  <si>
    <t>Ogrodzenie Szkoły Podstawowej w Kańkowie</t>
  </si>
  <si>
    <t>Wiata przystankowa przeszklona (011)</t>
  </si>
  <si>
    <t>Nie</t>
  </si>
  <si>
    <t>Daniłowo Parcele</t>
  </si>
  <si>
    <t>Niegowiec</t>
  </si>
  <si>
    <t>Poniatowo</t>
  </si>
  <si>
    <t>Małkinia Górna, ul. Kościelna</t>
  </si>
  <si>
    <t>Treblinka Góry</t>
  </si>
  <si>
    <t>Komputer stacjonarny Dell Vostro 3668 MT</t>
  </si>
  <si>
    <t>Komputer Dell Vostro 3667 MT</t>
  </si>
  <si>
    <t>Urządzenie Firewalla sprzętowego Fortigate FG-101E z subskrybcią Bubdle</t>
  </si>
  <si>
    <t>Aparat cyfrowy OLIMPUS SP (013)</t>
  </si>
  <si>
    <t>Aparat cyfrowy NIKON D5100 (013)</t>
  </si>
  <si>
    <t>Laptop Lenovo (013)</t>
  </si>
  <si>
    <t>Aparat cyfrowy OLIMPUS (013)</t>
  </si>
  <si>
    <t>aparat fotograficzny Sony</t>
  </si>
  <si>
    <t>w tym elementy wyposażenia placów zabaw plus monitoring</t>
  </si>
  <si>
    <t>10.05.2019</t>
  </si>
  <si>
    <t>06.05.2019</t>
  </si>
  <si>
    <t>01.01.2019</t>
  </si>
  <si>
    <t>23.09.2018</t>
  </si>
  <si>
    <t>06.08.2018</t>
  </si>
  <si>
    <t>14.07.2018</t>
  </si>
  <si>
    <t>759-15-49-625</t>
  </si>
  <si>
    <t>dozór agencji ochrony, gaśnice</t>
  </si>
  <si>
    <t>liczba członków</t>
  </si>
  <si>
    <t>Błędnica</t>
  </si>
  <si>
    <t>Szkoła Podstawowa w Prostyni</t>
  </si>
  <si>
    <t>długość dróg  - 111 km</t>
  </si>
  <si>
    <t>3. Gminny Ośrodek Kultury i Sportu</t>
  </si>
  <si>
    <t>4. Przedszkole Samorządowe</t>
  </si>
  <si>
    <t>5. Szkoła Podstawowa w Glinie</t>
  </si>
  <si>
    <t>6. Szkoła Podstawowa w Kiełczewie</t>
  </si>
  <si>
    <t>7. Szkoła Podstawowa w Orle</t>
  </si>
  <si>
    <t>9. Zakład Gospodarki Komunalnej i Mieszkaniowej Sp. z o.o.</t>
  </si>
  <si>
    <t xml:space="preserve">10. Szkoła Podstawowa nr 1 w Małkini Górnej </t>
  </si>
  <si>
    <t>11. Szkoła Podstawowa w Prostyni</t>
  </si>
  <si>
    <t>12. Ośrodek Pomocy Społecznej</t>
  </si>
  <si>
    <t>5.Szkoła Podstawowa w Glinie</t>
  </si>
  <si>
    <t>8. Szkoła Podstawowa nr 2 w Małkinii Górnej</t>
  </si>
  <si>
    <t xml:space="preserve">11. Szkoła Podstawowa w Prostyni </t>
  </si>
  <si>
    <t>8. Szkoła Podstawowa nr 2  w Małkinii Górnej</t>
  </si>
  <si>
    <t>8. Szkoła Podstawowa nr 2</t>
  </si>
  <si>
    <t>9b. SG EQUIPMENT LEASING POLSKA SP. Z O.O., ul. Traugutta 11, 05-480 Karczew - Właściciel/ Ubezpieczony; Zakład Gospodarki Komunalnej i Mieszkaniowej Sp. z o.o. - Użytkownik/Ubezpieczający</t>
  </si>
  <si>
    <t>9c. SG EQUIPMENT LEASING POLSKA SP. Z O.O., ul. Marszałkowska 111, 00-102 Warszawa - Właściciel/ Ubezpieczony; Zakład Gospodarki Komunalnej i Mieszkaniowej Sp. z o.o. - Użytkownik/Ubezpieczający</t>
  </si>
  <si>
    <t>9d. ALIOR LEASING SP. Z O.O., Oddział w Gdyni, ul. Żeromskiego 45-47, 81-349 Gdynia, NIP 5223027866, REGON 36133535300016 - Właściciel/ Ubezpieczony; Zakład Gospodarki Komunalnej i Mieszkaniowej Sp. z o.o. - Użytkownik/Ubezpieczający</t>
  </si>
  <si>
    <t>9e. Getin Leasing Spółka Akcyjna, Odział w Gdyni, ul. Łużycka 2, 81-537 Gdynia - Właściciel/ Ubezpieczony; Zakład Gospodarki Komunalnej i Mieszkaniowej Sp. z o.o. - Użytkownik/Ubezpieczający</t>
  </si>
  <si>
    <t>9f. Getin Leasing Spółka Akcyjna, ul. Uniwersytecka 18, 40-007 Katowice - Właściciel/ Ubezpieczony; Zakład Gospodarki Komunalnej i Mieszkaniowej Sp. z o.o. - Użytkownik/Ubezpieczający</t>
  </si>
  <si>
    <t>Ubezpieczony</t>
  </si>
  <si>
    <t>Ryzyko</t>
  </si>
  <si>
    <t>Data Szkody</t>
  </si>
  <si>
    <t>Opis szkody</t>
  </si>
  <si>
    <t>Data decyzji</t>
  </si>
  <si>
    <t>Wypłata</t>
  </si>
  <si>
    <t>Urząd Gminy w Małkini Górnej</t>
  </si>
  <si>
    <t>AC</t>
  </si>
  <si>
    <t>NNW</t>
  </si>
  <si>
    <t>Mienie od ognia i innych zdarzeń</t>
  </si>
  <si>
    <t>uszkodzenie zasilacza awaryjnego oraz głowicy szybkoobrotowej wskutek wyładowań atmosferycznych</t>
  </si>
  <si>
    <t>obrażenia ciała wskutek upadku podczas gry w piłkę nożną</t>
  </si>
  <si>
    <t>Jarząbek Michał</t>
  </si>
  <si>
    <t>obrażenia ciała podczas meczu piłki nożnej</t>
  </si>
  <si>
    <t>Zespół Szkół Gminnych im. Jana Pawła II w Prostyni</t>
  </si>
  <si>
    <t>uszkodzenie monitoringu wskutek wyładowania atmosferycznego</t>
  </si>
  <si>
    <t>uszkodzenie przełącznika śieciowego w pracowni komputerowej w wyniku burzy</t>
  </si>
  <si>
    <t>obrażenia ciała wskutek upadku podczas gry w piłke nożną</t>
  </si>
  <si>
    <t>Szyby</t>
  </si>
  <si>
    <t>zniszczenie szyb wiaty przystankowej wskutek wandalizmu</t>
  </si>
  <si>
    <t>Kradzież</t>
  </si>
  <si>
    <t>kradzież znaku drogowego</t>
  </si>
  <si>
    <t>zniszczenie szyby w wiacie przystankowej wskutek uderzenia przez kamień</t>
  </si>
  <si>
    <t>Zniszczenie dwóch wiat przystankowych wskutek aktu dewastacji dokonanego przez nieznanych sprawców</t>
  </si>
  <si>
    <t>Wybicie trzech szyb w wiacie przystankowej wskutek działania osób trzecich (wandalizm)</t>
  </si>
  <si>
    <t>wybicie dwóch szyb w wiacie przystankowej wskutek aktu wandalizmu</t>
  </si>
  <si>
    <t>OSP w Małkini Górnej</t>
  </si>
  <si>
    <t>NNW OSP</t>
  </si>
  <si>
    <t>Uraz ciała powstały podczas ćwiczeń na stadionie do zawodów sportowo-pożarniczych</t>
  </si>
  <si>
    <t>Uraz ciała powstały podczas gry w piłkę nożną na turnieju piłki nożnej</t>
  </si>
  <si>
    <t>Uszkodzenie szyb na zewnątrz szatni szkolnej w 5 oknach przez pomalowanie czerwona farba olejna w sprayu.</t>
  </si>
  <si>
    <t>Uraz ciała powstay podczas meczu na grząskim i mokrym boisku</t>
  </si>
  <si>
    <t>Uszkodzenie wiaty przystankowej przez nieznanego sprawcę.</t>
  </si>
  <si>
    <t>Uszkodzenie 17 szt. lamp oświetlenia ulicznego typu LED podczas wyładowania atmosferycznego</t>
  </si>
  <si>
    <t>Ośrodek Pomocy Społecznej w Małkini Górnej</t>
  </si>
  <si>
    <t>Uszkodzenie marynarki w związku z zapaleniem się wtyczki od przedłużacza (doszło do wypalenia dziury w marynarce)</t>
  </si>
  <si>
    <t>Uszkodzenie obróbki blacharskiej murka ogniowego wskutek silnej burzy i ulewnego deszczu</t>
  </si>
  <si>
    <t>Budynek OSP Prostyń</t>
  </si>
  <si>
    <t>Wybicie szyby w gablocie przez nieznanego sprawcę.</t>
  </si>
  <si>
    <t>Uszkodzenie wiaty przystankowej wskutek dewastacji dokonanej przez nieznanego sprawcę</t>
  </si>
  <si>
    <t>Gmina Małkinia Górna</t>
  </si>
  <si>
    <t>Uszkodzenie szyby pojazdu na drodze wskutek uderzenia odłamanej gałęzi z drzewa.</t>
  </si>
  <si>
    <t>Tabela nr 5 - Wykaz pojazdów w Gminie Małkinia Górna</t>
  </si>
  <si>
    <t>Tabela nr 7</t>
  </si>
  <si>
    <t>13.07.2021</t>
  </si>
  <si>
    <t>07.02.2019</t>
  </si>
  <si>
    <t>05.08.2021</t>
  </si>
  <si>
    <t>31.12.2021</t>
  </si>
  <si>
    <t>22.09.2021</t>
  </si>
  <si>
    <t>10.07.2021</t>
  </si>
  <si>
    <t>28.09.2018</t>
  </si>
  <si>
    <t>27.09.2021</t>
  </si>
  <si>
    <t>04.11.2018</t>
  </si>
  <si>
    <t>03.11.2021</t>
  </si>
  <si>
    <t>29.08.2018</t>
  </si>
  <si>
    <t>28.08.2021</t>
  </si>
  <si>
    <t>30.11.2018</t>
  </si>
  <si>
    <t>29.11.2021</t>
  </si>
  <si>
    <t>19.02.2019</t>
  </si>
  <si>
    <t>18.02.2022</t>
  </si>
  <si>
    <t>28.05.2019</t>
  </si>
  <si>
    <t>27.05.2022</t>
  </si>
  <si>
    <t>16.05.2022</t>
  </si>
  <si>
    <t>25.07.2018</t>
  </si>
  <si>
    <t>24.07.2021</t>
  </si>
  <si>
    <t>02.02.2019</t>
  </si>
  <si>
    <t>01.02.2022</t>
  </si>
  <si>
    <t>27.10.2018</t>
  </si>
  <si>
    <t>26.10.2021</t>
  </si>
  <si>
    <t>05.01.2019</t>
  </si>
  <si>
    <t>04.01.2022</t>
  </si>
  <si>
    <t>15.05.2022</t>
  </si>
  <si>
    <t>23.11.2018</t>
  </si>
  <si>
    <t>22.11.2021</t>
  </si>
  <si>
    <t>18.05.2019</t>
  </si>
  <si>
    <t>17.05.2022</t>
  </si>
  <si>
    <t>26.10.20121</t>
  </si>
  <si>
    <t>06.02.2022</t>
  </si>
  <si>
    <t>05.05.2022</t>
  </si>
  <si>
    <t>09.05.2022</t>
  </si>
  <si>
    <t>9. Zakład Gospodarki Komunalnej i Mieszkaniowej Sp. z o.o. - Ubezpieczony/Ubezpieczający</t>
  </si>
  <si>
    <t>3. Gminny Ośrodek Kultury i Sportu - Ubezpieczony/ Gmina Małkinia Górna - Ubezpieczający</t>
  </si>
  <si>
    <t>1. Urząd Gminy - Ubezpieczony/ Gmina Małkinia Górna - Ubezpieczający</t>
  </si>
  <si>
    <t>1. Gmina Małkinia Górna - Ubezpieczony/Ubezpieczający</t>
  </si>
  <si>
    <t>001244460</t>
  </si>
  <si>
    <t xml:space="preserve">Szkoła Podstawowa w Kańkowie, Kańkowo 58,                                                                                                                                                                                                                                                                                     07-320 Małkinia Górna </t>
  </si>
  <si>
    <t>ASSISTANCE zgodnie z SIWZ</t>
  </si>
  <si>
    <t>ASS</t>
  </si>
  <si>
    <t>Plac zabaw przy Sz. Pod. Prostyń (013)</t>
  </si>
  <si>
    <t>Bramki stalowe do piłki ręcznej 2 szt. (013)</t>
  </si>
  <si>
    <t>Wiata przystankowa 2 szt. (013)</t>
  </si>
  <si>
    <t>Plac zabaw Zawisty Nadbużne (013)</t>
  </si>
  <si>
    <t>Wiata przystankowa (013)</t>
  </si>
  <si>
    <t>Wiata przystankowa przeszklona (013)</t>
  </si>
  <si>
    <t>Huśtawka ze zjeżdżalnią i wieżyczką (013)</t>
  </si>
  <si>
    <t>Urządzenia do siłowni na powietrzu przy Sz. Pod. Nr 1 (013)</t>
  </si>
  <si>
    <t>Plac zabaw Małkinia Górna III (013)</t>
  </si>
  <si>
    <t>Wiata przystankowa W-8 szeroka (011)</t>
  </si>
  <si>
    <t>Przebudowa ul. Biegańskiego i zagospodarowanie przestrzeni publicznej przy Ośrodku Zdrowia</t>
  </si>
  <si>
    <t>Żachy Pawły</t>
  </si>
  <si>
    <t>Błędnica przy Sz. Podstawowej</t>
  </si>
  <si>
    <t>Daniłówka pierwsza</t>
  </si>
  <si>
    <t>Budynek OSP Treblinka</t>
  </si>
  <si>
    <t>Garaż Prostyń</t>
  </si>
  <si>
    <t>alarm, gaśnice po6 szt., ochrona całodobowa (Tarcza)</t>
  </si>
  <si>
    <t>3 gaśnice proszkowe, 1 hydrant, 13 czujników alarmowych, 3 szt. drzwi w każdym po 2 zamki esco, dozór agencji ochrony całodobowy</t>
  </si>
  <si>
    <t>gaśnice4 szt., hydrant szt. 3</t>
  </si>
  <si>
    <t>gaśnica GP6 * szt. 1</t>
  </si>
  <si>
    <t>w tym monitoring</t>
  </si>
  <si>
    <t>00091279300023</t>
  </si>
  <si>
    <t>SOLARY SŁONECZNE na dachu budynku</t>
  </si>
  <si>
    <t>Monitoring: wewnątrz budynku (3 kamery), na zewnątrz budynku (3 kamery)</t>
  </si>
  <si>
    <t>759-17-42-730</t>
  </si>
  <si>
    <t xml:space="preserve">metal, blacha </t>
  </si>
  <si>
    <t>do remontu</t>
  </si>
  <si>
    <t>konstrukcja metalowa</t>
  </si>
  <si>
    <t>ok. 3 km. od rzeki</t>
  </si>
  <si>
    <t>Rejestrator + dysk twardy (monitor)</t>
  </si>
  <si>
    <t>Szkoła Podstawowa nr 1 im. Marii Curie-Skłodowskiej w Małkini Górnej  ul. Ostrowska  58, 07-320 Małkinia Górna</t>
  </si>
  <si>
    <t>Szkoła Podstawowa im. Jana Pawła II w Prostyni, Prostyń 60, 07-319 Małkinia</t>
  </si>
  <si>
    <t>Tabela nr 2. Wykaz budynków i budowli</t>
  </si>
  <si>
    <t>759-17-40-369</t>
  </si>
  <si>
    <t>powierzchnia zabudowy (w m²)*</t>
  </si>
  <si>
    <t xml:space="preserve">Komputer Lenovo TC V520 z </t>
  </si>
  <si>
    <t>OC działaności</t>
  </si>
  <si>
    <t>brak informacji</t>
  </si>
  <si>
    <t>OC komunikacyjne</t>
  </si>
  <si>
    <t>kolizja</t>
  </si>
  <si>
    <t>06.04.2019</t>
  </si>
  <si>
    <t>05.04.2022</t>
  </si>
  <si>
    <t>w tym MDP 19</t>
  </si>
  <si>
    <t>w tym MDP 25</t>
  </si>
  <si>
    <t>Tabela nr 8. Wykaz jednostek OSP i MDP w Gminie Małkinia Górna</t>
  </si>
  <si>
    <t>jednostka OSP/ MDP</t>
  </si>
  <si>
    <t>1. Małkinia Górna + MDP, ul. Ostrowska 9</t>
  </si>
  <si>
    <t>2. Prostyń + MDP</t>
  </si>
  <si>
    <t xml:space="preserve"> - Ochotnicze Straże Pożarne + MDP</t>
  </si>
  <si>
    <t>wartość środków trwałych zawiera w sobie wartość mienia będącego w posiadaniu (użytkowanego) na podstawie umów najmu, dzierżawy, użytkowania, leasingu lub umów pokrewnych (369 505,00 zł)</t>
  </si>
  <si>
    <t>5 100 zł z VAT</t>
  </si>
  <si>
    <t>91 500 zł z VAT</t>
  </si>
  <si>
    <t>71 000 zł bez VAT</t>
  </si>
  <si>
    <t>105 500 zł bez VAT</t>
  </si>
  <si>
    <t>81 000 zł bez VAT</t>
  </si>
  <si>
    <t>75 700,00 zł bez VAT</t>
  </si>
  <si>
    <t>177 100,00 zł bez VAT</t>
  </si>
  <si>
    <t>RYZYKO</t>
  </si>
  <si>
    <t>WYPŁATA 2015-2018</t>
  </si>
  <si>
    <t>Uszkodzenie szyby w wiacie przystankowej przez nieznanych sprawców.</t>
  </si>
  <si>
    <t>Drukarka wielofunkcyjna Canon iR Advance C5535i</t>
  </si>
  <si>
    <t>administracja</t>
  </si>
  <si>
    <t>bezpieczeństwo podróżnych</t>
  </si>
  <si>
    <t>Budynek garażowy</t>
  </si>
  <si>
    <t>Sieć energetyczna zewnętrzna</t>
  </si>
  <si>
    <t>Sieć kanalizacyjna zewnętrzną</t>
  </si>
  <si>
    <t>Sieć wodociągowa</t>
  </si>
  <si>
    <t>Pomnik "Solidarności"</t>
  </si>
  <si>
    <t>Plac zabaw ul. Nurska (stare bloki kolejowe)</t>
  </si>
  <si>
    <t>alarm, monitoring wewnętrzny i zewnętrzny, gaśnice 5 szt.</t>
  </si>
  <si>
    <t>a) gaśnica proszkowa szt. 3, b) gaśnica śniegowa szt. 1, c) koc gaśniczy szt. 2, d) hydranty szt. 2, e) drzwi główne szt. 2 +zamki zwykłe szt. 2, f) wyjście na plac zabaw, zamki zwykłe szt. 1,  g) wyjście od strony kuchni, zamki zwykłe, szt.1, h)  przeciwpożarowy wyłącznik prądu szt.1</t>
  </si>
  <si>
    <t>07-320 Małkinia Górna, ul Przedszkolna 2</t>
  </si>
  <si>
    <t>okratowane okna w Sali komputerowej, okratowane okno w gabinecie dyrektora, alarm w Sali komputerowej i ochrona całodobowa przez agencję ochrony na podstawie umowy</t>
  </si>
  <si>
    <t>płyta pamiątkowa</t>
  </si>
  <si>
    <t>8. Szkoła Podstawowa nr 2 w Małkini Górnej</t>
  </si>
  <si>
    <t>gaśnica GP4 szt. 1</t>
  </si>
  <si>
    <t>gaśnica GP6 szt. 3</t>
  </si>
  <si>
    <t>gaśnica GP6 szt. 2</t>
  </si>
  <si>
    <t>gaśnica GP6 szt. 1</t>
  </si>
  <si>
    <t>gaśnica GP6 szt. 2, hydrant H25-szt2</t>
  </si>
  <si>
    <t>gaśnica GP6 szt. 1, GP4x - 1 szt.</t>
  </si>
  <si>
    <t>gaśnica GP6 szt. 1, GP4x szt.2</t>
  </si>
  <si>
    <t>gaśnica GP6 szt. 3 GS5xszt1</t>
  </si>
  <si>
    <t>gaśnica GP6 szt. 1, GP4x szt.2, GP2x szt.1</t>
  </si>
  <si>
    <t xml:space="preserve">gaśnica GP6 szt. 1 GS5x-szt1 hydrant H52 -szt. 3, GP4x szt.2 </t>
  </si>
  <si>
    <t>gaśnica GP6 szt. 5,  GS5 xszt.2, GP12 xszt.3,  koc gaśniczy szt.3, dozór</t>
  </si>
  <si>
    <t>Zw. Wart (termomodernizacja)</t>
  </si>
  <si>
    <t>2 hydranty, gaśnice proszkowe szt.8, gaśnice śniegowe szt. 2, 4 drzwi antywłamaniowych, monitoring, w godz. 18 - 7 i w dni wolne od pracy, sygnalizacja dźwiękowa i powiadamianie do agencji</t>
  </si>
  <si>
    <t>czy jest to budynek zabytkowy, podlegający nadzorowi konserwatora zabytków?</t>
  </si>
  <si>
    <t xml:space="preserve">zabezpieczenia
(znane zabezpieczenia p-poż i przeciw kradzieżowe)                                      </t>
  </si>
  <si>
    <t>konstrukcja i pokrycie dachu</t>
  </si>
  <si>
    <t>instalacja elektryczna</t>
  </si>
  <si>
    <t>sieć wodno-kanalizacyjna oraz centralnego ogrzewania</t>
  </si>
  <si>
    <t>remont</t>
  </si>
  <si>
    <t>bezpieczeństwo mieszkańców</t>
  </si>
  <si>
    <t>kulturalno-oświatowe</t>
  </si>
  <si>
    <t>Wyposażenie boiska</t>
  </si>
  <si>
    <t>Remiza OSP</t>
  </si>
  <si>
    <t>Garaż OSP</t>
  </si>
  <si>
    <t>zgodnie z nazwą</t>
  </si>
  <si>
    <t>07-320 Małkinia Górna ul. Przedszkolna 2</t>
  </si>
  <si>
    <t>gaśnica proszkowa - 7 szt, kraty w gabinecie  dyrektora oraz w pracowni komputerowej, alarm i ochrona całodobowa przez Agencje Ochrony Mienia,  drzwi wejściowe - 3 szt / jedne drzwi zaopatrzone w jeden zamek, dwoje drzwi - po dwa zamki/</t>
  </si>
  <si>
    <t>monitoring, w godz. 18 - 7 i w dni wolne od pracy, sygnalizacja dźwiękowa i powiadamianie do agencji</t>
  </si>
  <si>
    <t>pustak suporex</t>
  </si>
  <si>
    <t>żelbetonowy</t>
  </si>
  <si>
    <t>drewniana,  blacha</t>
  </si>
  <si>
    <t xml:space="preserve"> Konstrukcja stan dobry, pokrycie stan zły</t>
  </si>
  <si>
    <t>stan dobry</t>
  </si>
  <si>
    <t>369 m2</t>
  </si>
  <si>
    <t>800 m2</t>
  </si>
  <si>
    <t>murowany</t>
  </si>
  <si>
    <t>papa/blacha</t>
  </si>
  <si>
    <t>Wiata blaszana (budynek gosp)</t>
  </si>
  <si>
    <t>monitoring wizyjny placu</t>
  </si>
  <si>
    <t>budynek czerwona cegła/garaże pustak suporeks</t>
  </si>
  <si>
    <t>lany</t>
  </si>
  <si>
    <t>budynek blacha/ garaże papa</t>
  </si>
  <si>
    <t xml:space="preserve">suporeks, pustak </t>
  </si>
  <si>
    <t>3800 (7x16x34)</t>
  </si>
  <si>
    <t>płyta</t>
  </si>
  <si>
    <t xml:space="preserve">Małkinia Górna ul. Kolejowa </t>
  </si>
  <si>
    <t>Chłodziarka-zamrażalka Senior +</t>
  </si>
  <si>
    <t>Kino domowe Senoir +</t>
  </si>
  <si>
    <t>Mikrofalówka Senior +</t>
  </si>
  <si>
    <t>Odkurzacz Senoir +</t>
  </si>
  <si>
    <t>Radioodtwarzacz Senior +</t>
  </si>
  <si>
    <t>Robot kuchenny Senior +</t>
  </si>
  <si>
    <t>Telefon z faksem Senior +</t>
  </si>
  <si>
    <t>Telewizor Senior +</t>
  </si>
  <si>
    <t>Urządzenie wielofunkcyjne Senior +</t>
  </si>
  <si>
    <t>Zestaw komputerowy Senior +</t>
  </si>
  <si>
    <t>Zmywarka Senior +</t>
  </si>
  <si>
    <t>Aparat Telefoniczny "Panasonic" - 500+ OPS Małkinia</t>
  </si>
  <si>
    <t>Niszczarka Cobra-500+ OPS Małkinia</t>
  </si>
  <si>
    <t>Urządzenie wielofunkcyjne - 500+ OPS Małkinia</t>
  </si>
  <si>
    <t>Aparat cyfrowy fotograficzny Senior +</t>
  </si>
  <si>
    <t>Laptop Senior +</t>
  </si>
  <si>
    <t>Komputer DELL Vistro 3800-500+ OPS Małkinia , 3 szt. Po 1 545 zł</t>
  </si>
  <si>
    <t>Monitor OPS-500+ OPS Małkinia, 3 szt. po 455 zł</t>
  </si>
  <si>
    <t>1964/2001/2005/2015/2017</t>
  </si>
  <si>
    <t>cegła/suporex</t>
  </si>
  <si>
    <t>1964/ 1999/ 2006/ 2014/ 2015</t>
  </si>
  <si>
    <t>Ochotnicza Straż Pożarna w Prostyni, 07-319 Prostyń  - Ubezpieczony/Ubezpieczający</t>
  </si>
  <si>
    <t>Ochotnicza Straż Pożarna w Treblince, 07-319 Prostyń  - Ubezpieczony/Ubezpieczający</t>
  </si>
  <si>
    <t>Ochotnicza Straż Pożarna w Małkini Górnej, ul. Ostrowska 9, 07-320 Małkinia Górna  - Ubezpieczony/Ubezpieczający</t>
  </si>
  <si>
    <t>103 400,00 zł bez VAT</t>
  </si>
  <si>
    <t>CITROEN</t>
  </si>
  <si>
    <t>BERLINGO 1.4</t>
  </si>
  <si>
    <t>VF7MFKFXFXK203668</t>
  </si>
  <si>
    <t>W2803C</t>
  </si>
  <si>
    <t>Ciężarowy</t>
  </si>
  <si>
    <t>06.06.2019</t>
  </si>
  <si>
    <t>05.06.2022</t>
  </si>
  <si>
    <t>29-10-1999</t>
  </si>
  <si>
    <t>ZGKiM Sp. z o.o.</t>
  </si>
  <si>
    <t>Rezerwa</t>
  </si>
  <si>
    <t>Tabela nr 6. Szkodowość za okres 11.07.2015 do 18.06.2018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</si>
</sst>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d/mm/yyyy"/>
    <numFmt numFmtId="167" formatCode="#,##0.00&quot; zł&quot;"/>
    <numFmt numFmtId="168" formatCode="d/m/yyyy;@"/>
    <numFmt numFmtId="169" formatCode="000000000"/>
  </numFmts>
  <fonts count="2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1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 CE"/>
      <charset val="238"/>
    </font>
    <font>
      <sz val="9"/>
      <name val="Verdana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1" fillId="0" borderId="0" xfId="0" applyNumberFormat="1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justify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164" fontId="1" fillId="0" borderId="0" xfId="0" applyNumberFormat="1" applyFont="1"/>
    <xf numFmtId="164" fontId="22" fillId="0" borderId="0" xfId="0" applyNumberFormat="1" applyFont="1"/>
    <xf numFmtId="0" fontId="13" fillId="6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" fontId="2" fillId="8" borderId="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0" xfId="0" applyFont="1" applyFill="1"/>
    <xf numFmtId="164" fontId="2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center" vertical="center" shrinkToFit="1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6" borderId="7" xfId="0" applyFont="1" applyFill="1" applyBorder="1" applyAlignment="1">
      <alignment horizontal="center" vertical="center" wrapText="1" shrinkToFit="1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 shrinkToFit="1"/>
    </xf>
    <xf numFmtId="0" fontId="1" fillId="6" borderId="1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/>
    </xf>
    <xf numFmtId="2" fontId="1" fillId="6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8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8" fontId="1" fillId="0" borderId="15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164" fontId="1" fillId="0" borderId="15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left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1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 shrinkToFit="1"/>
    </xf>
    <xf numFmtId="1" fontId="1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 shrinkToFi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left" vertical="center" wrapText="1" shrinkToFit="1"/>
    </xf>
    <xf numFmtId="1" fontId="1" fillId="6" borderId="15" xfId="0" applyNumberFormat="1" applyFont="1" applyFill="1" applyBorder="1" applyAlignment="1">
      <alignment horizontal="center" vertical="center" wrapText="1"/>
    </xf>
    <xf numFmtId="4" fontId="7" fillId="6" borderId="15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shrinkToFit="1"/>
    </xf>
    <xf numFmtId="164" fontId="4" fillId="0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 shrinkToFi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1" fillId="6" borderId="15" xfId="2" applyFont="1" applyFill="1" applyBorder="1" applyAlignment="1">
      <alignment vertical="center" wrapText="1"/>
    </xf>
    <xf numFmtId="0" fontId="1" fillId="6" borderId="15" xfId="2" applyFont="1" applyFill="1" applyBorder="1" applyAlignment="1">
      <alignment horizontal="center" vertical="center" wrapText="1"/>
    </xf>
    <xf numFmtId="164" fontId="1" fillId="6" borderId="15" xfId="0" applyNumberFormat="1" applyFont="1" applyFill="1" applyBorder="1" applyAlignment="1">
      <alignment horizontal="center" vertical="center" wrapText="1"/>
    </xf>
    <xf numFmtId="0" fontId="7" fillId="6" borderId="15" xfId="2" applyFont="1" applyFill="1" applyBorder="1" applyAlignment="1">
      <alignment horizontal="center" vertical="center" wrapText="1"/>
    </xf>
    <xf numFmtId="0" fontId="1" fillId="0" borderId="15" xfId="2" applyFont="1" applyFill="1" applyBorder="1" applyAlignment="1">
      <alignment horizontal="center" vertical="center" wrapText="1"/>
    </xf>
    <xf numFmtId="0" fontId="1" fillId="0" borderId="15" xfId="2" applyFont="1" applyFill="1" applyBorder="1" applyAlignment="1">
      <alignment horizontal="center" vertical="center"/>
    </xf>
    <xf numFmtId="0" fontId="1" fillId="6" borderId="1" xfId="2" applyFont="1" applyFill="1" applyBorder="1" applyAlignment="1">
      <alignment vertical="center" wrapText="1"/>
    </xf>
    <xf numFmtId="0" fontId="1" fillId="6" borderId="1" xfId="2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left" vertical="center" wrapText="1" shrinkToFi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7" fontId="2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167" fontId="2" fillId="6" borderId="1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1" fillId="0" borderId="1" xfId="0" applyNumberFormat="1" applyFont="1" applyFill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vertical="center" wrapText="1"/>
    </xf>
    <xf numFmtId="2" fontId="1" fillId="0" borderId="0" xfId="0" applyNumberFormat="1" applyFont="1" applyFill="1"/>
    <xf numFmtId="0" fontId="1" fillId="0" borderId="2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" fillId="7" borderId="8" xfId="0" applyNumberFormat="1" applyFont="1" applyFill="1" applyBorder="1" applyAlignment="1">
      <alignment horizontal="center" vertical="center" wrapText="1" shrinkToFit="1"/>
    </xf>
    <xf numFmtId="164" fontId="1" fillId="0" borderId="18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164" fontId="1" fillId="6" borderId="1" xfId="0" applyNumberFormat="1" applyFont="1" applyFill="1" applyBorder="1" applyAlignment="1">
      <alignment horizontal="center" vertical="center" wrapText="1" shrinkToFit="1"/>
    </xf>
    <xf numFmtId="164" fontId="2" fillId="0" borderId="23" xfId="0" applyNumberFormat="1" applyFont="1" applyFill="1" applyBorder="1" applyAlignment="1">
      <alignment horizontal="center" vertical="center" wrapText="1" shrinkToFit="1"/>
    </xf>
    <xf numFmtId="164" fontId="1" fillId="0" borderId="15" xfId="0" applyNumberFormat="1" applyFont="1" applyFill="1" applyBorder="1" applyAlignment="1">
      <alignment horizontal="center" vertical="center" wrapText="1" shrinkToFi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 shrinkToFit="1"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164" fontId="4" fillId="0" borderId="23" xfId="0" applyNumberFormat="1" applyFont="1" applyFill="1" applyBorder="1" applyAlignment="1">
      <alignment horizontal="center" vertical="center" wrapText="1" shrinkToFit="1"/>
    </xf>
    <xf numFmtId="164" fontId="10" fillId="0" borderId="23" xfId="0" applyNumberFormat="1" applyFont="1" applyFill="1" applyBorder="1" applyAlignment="1">
      <alignment horizontal="center" vertical="center" wrapText="1" shrinkToFit="1"/>
    </xf>
    <xf numFmtId="0" fontId="2" fillId="6" borderId="1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shrinkToFit="1"/>
    </xf>
    <xf numFmtId="164" fontId="2" fillId="8" borderId="3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10" fillId="7" borderId="3" xfId="0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vertical="center" wrapText="1"/>
    </xf>
    <xf numFmtId="0" fontId="1" fillId="6" borderId="31" xfId="0" applyFont="1" applyFill="1" applyBorder="1" applyAlignment="1">
      <alignment horizontal="center" vertical="center"/>
    </xf>
    <xf numFmtId="164" fontId="1" fillId="6" borderId="30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vertical="center" wrapText="1"/>
    </xf>
    <xf numFmtId="0" fontId="1" fillId="9" borderId="32" xfId="0" applyFont="1" applyFill="1" applyBorder="1" applyAlignment="1">
      <alignment horizontal="center" vertical="center"/>
    </xf>
    <xf numFmtId="0" fontId="1" fillId="9" borderId="31" xfId="0" applyNumberFormat="1" applyFont="1" applyFill="1" applyBorder="1" applyAlignment="1">
      <alignment horizontal="center" vertical="center" wrapText="1"/>
    </xf>
    <xf numFmtId="0" fontId="1" fillId="9" borderId="30" xfId="0" applyNumberFormat="1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vertical="center"/>
    </xf>
    <xf numFmtId="0" fontId="1" fillId="6" borderId="30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1" fillId="9" borderId="34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 wrapText="1"/>
    </xf>
    <xf numFmtId="0" fontId="1" fillId="9" borderId="32" xfId="0" applyNumberFormat="1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/>
    </xf>
    <xf numFmtId="0" fontId="1" fillId="6" borderId="31" xfId="0" applyNumberFormat="1" applyFont="1" applyFill="1" applyBorder="1" applyAlignment="1">
      <alignment horizontal="center" vertical="center" wrapText="1"/>
    </xf>
    <xf numFmtId="0" fontId="1" fillId="6" borderId="30" xfId="0" applyNumberFormat="1" applyFont="1" applyFill="1" applyBorder="1" applyAlignment="1">
      <alignment horizontal="center" vertical="center" wrapText="1"/>
    </xf>
    <xf numFmtId="49" fontId="1" fillId="6" borderId="31" xfId="0" applyNumberFormat="1" applyFont="1" applyFill="1" applyBorder="1" applyAlignment="1">
      <alignment horizontal="center" vertical="center" wrapText="1"/>
    </xf>
    <xf numFmtId="49" fontId="1" fillId="6" borderId="30" xfId="0" applyNumberFormat="1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169" fontId="1" fillId="6" borderId="32" xfId="0" quotePrefix="1" applyNumberFormat="1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 wrapText="1"/>
    </xf>
    <xf numFmtId="0" fontId="1" fillId="9" borderId="32" xfId="0" quotePrefix="1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 wrapText="1"/>
    </xf>
    <xf numFmtId="0" fontId="1" fillId="6" borderId="32" xfId="0" quotePrefix="1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 wrapText="1"/>
    </xf>
    <xf numFmtId="164" fontId="17" fillId="6" borderId="36" xfId="0" applyNumberFormat="1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vertical="center" wrapText="1"/>
    </xf>
    <xf numFmtId="0" fontId="1" fillId="6" borderId="39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vertical="center"/>
    </xf>
    <xf numFmtId="0" fontId="1" fillId="6" borderId="38" xfId="0" applyFont="1" applyFill="1" applyBorder="1" applyAlignment="1">
      <alignment vertical="center"/>
    </xf>
    <xf numFmtId="164" fontId="1" fillId="6" borderId="38" xfId="0" applyNumberFormat="1" applyFont="1" applyFill="1" applyBorder="1" applyAlignment="1">
      <alignment vertical="center"/>
    </xf>
    <xf numFmtId="0" fontId="1" fillId="9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vertical="center" wrapText="1"/>
    </xf>
    <xf numFmtId="0" fontId="1" fillId="6" borderId="42" xfId="0" applyFont="1" applyFill="1" applyBorder="1" applyAlignment="1">
      <alignment horizontal="center"/>
    </xf>
    <xf numFmtId="0" fontId="1" fillId="6" borderId="43" xfId="0" applyFont="1" applyFill="1" applyBorder="1"/>
    <xf numFmtId="0" fontId="1" fillId="6" borderId="42" xfId="0" applyFont="1" applyFill="1" applyBorder="1"/>
    <xf numFmtId="164" fontId="1" fillId="6" borderId="42" xfId="0" applyNumberFormat="1" applyFont="1" applyFill="1" applyBorder="1"/>
    <xf numFmtId="0" fontId="22" fillId="6" borderId="0" xfId="0" applyFont="1" applyFill="1" applyAlignment="1">
      <alignment vertical="center"/>
    </xf>
    <xf numFmtId="49" fontId="22" fillId="6" borderId="0" xfId="0" applyNumberFormat="1" applyFont="1" applyFill="1" applyAlignment="1">
      <alignment horizontal="justify" vertical="center"/>
    </xf>
    <xf numFmtId="0" fontId="22" fillId="6" borderId="0" xfId="0" applyFont="1" applyFill="1"/>
    <xf numFmtId="0" fontId="22" fillId="6" borderId="0" xfId="0" applyFont="1" applyFill="1" applyAlignment="1">
      <alignment horizontal="center"/>
    </xf>
    <xf numFmtId="164" fontId="22" fillId="6" borderId="0" xfId="0" applyNumberFormat="1" applyFont="1" applyFill="1"/>
    <xf numFmtId="0" fontId="0" fillId="0" borderId="2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6" borderId="43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166" fontId="24" fillId="0" borderId="2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4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6" borderId="15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1" fillId="6" borderId="2" xfId="0" applyFont="1" applyFill="1" applyBorder="1" applyAlignment="1">
      <alignment vertical="center" wrapText="1"/>
    </xf>
    <xf numFmtId="8" fontId="1" fillId="6" borderId="2" xfId="0" applyNumberFormat="1" applyFont="1" applyFill="1" applyBorder="1" applyAlignment="1">
      <alignment vertical="center" wrapText="1"/>
    </xf>
    <xf numFmtId="0" fontId="1" fillId="6" borderId="26" xfId="0" applyFont="1" applyFill="1" applyBorder="1" applyAlignment="1">
      <alignment vertical="center" wrapText="1"/>
    </xf>
    <xf numFmtId="164" fontId="2" fillId="6" borderId="1" xfId="0" applyNumberFormat="1" applyFont="1" applyFill="1" applyBorder="1" applyAlignment="1">
      <alignment horizontal="right" vertical="center" wrapText="1"/>
    </xf>
    <xf numFmtId="0" fontId="1" fillId="6" borderId="33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164" fontId="1" fillId="6" borderId="12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47" xfId="0" applyFont="1" applyFill="1" applyBorder="1" applyAlignment="1">
      <alignment vertical="center" wrapText="1"/>
    </xf>
    <xf numFmtId="0" fontId="2" fillId="6" borderId="30" xfId="0" applyFont="1" applyFill="1" applyBorder="1" applyAlignment="1">
      <alignment vertical="center" wrapText="1"/>
    </xf>
    <xf numFmtId="49" fontId="2" fillId="6" borderId="30" xfId="0" applyNumberFormat="1" applyFont="1" applyFill="1" applyBorder="1" applyAlignment="1">
      <alignment vertical="center" wrapText="1"/>
    </xf>
    <xf numFmtId="0" fontId="2" fillId="9" borderId="30" xfId="0" applyFont="1" applyFill="1" applyBorder="1" applyAlignment="1">
      <alignment vertical="center" wrapText="1"/>
    </xf>
    <xf numFmtId="0" fontId="2" fillId="6" borderId="3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6" borderId="6" xfId="0" applyNumberFormat="1" applyFont="1" applyFill="1" applyBorder="1" applyAlignment="1">
      <alignment horizontal="center" vertical="center" wrapText="1"/>
    </xf>
    <xf numFmtId="164" fontId="1" fillId="6" borderId="33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1" fillId="6" borderId="47" xfId="0" applyNumberFormat="1" applyFont="1" applyFill="1" applyBorder="1" applyAlignment="1">
      <alignment horizontal="center" vertical="center" wrapText="1"/>
    </xf>
    <xf numFmtId="164" fontId="1" fillId="6" borderId="30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0" fillId="0" borderId="30" xfId="0" applyNumberFormat="1" applyFill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167" fontId="2" fillId="6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4" borderId="2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5" fillId="7" borderId="50" xfId="0" applyNumberFormat="1" applyFont="1" applyFill="1" applyBorder="1" applyAlignment="1">
      <alignment horizontal="center" vertical="center" wrapText="1"/>
    </xf>
    <xf numFmtId="0" fontId="25" fillId="7" borderId="8" xfId="0" applyNumberFormat="1" applyFont="1" applyFill="1" applyBorder="1" applyAlignment="1">
      <alignment horizontal="center" vertical="center" wrapText="1"/>
    </xf>
    <xf numFmtId="14" fontId="25" fillId="7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2" fillId="7" borderId="50" xfId="0" applyNumberFormat="1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2" fillId="7" borderId="51" xfId="0" applyNumberFormat="1" applyFont="1" applyFill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7" fontId="1" fillId="6" borderId="1" xfId="2" applyNumberFormat="1" applyFont="1" applyFill="1" applyBorder="1" applyAlignment="1">
      <alignment horizontal="center" vertical="center" wrapText="1"/>
    </xf>
    <xf numFmtId="7" fontId="1" fillId="0" borderId="1" xfId="2" applyNumberFormat="1" applyFont="1" applyFill="1" applyBorder="1" applyAlignment="1">
      <alignment horizontal="center" vertical="center" wrapText="1"/>
    </xf>
    <xf numFmtId="44" fontId="1" fillId="6" borderId="1" xfId="2" applyNumberFormat="1" applyFont="1" applyFill="1" applyBorder="1" applyAlignment="1">
      <alignment vertical="center" wrapText="1"/>
    </xf>
    <xf numFmtId="0" fontId="1" fillId="6" borderId="2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1" fillId="9" borderId="31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7" fontId="2" fillId="6" borderId="15" xfId="2" applyNumberFormat="1" applyFont="1" applyFill="1" applyBorder="1" applyAlignment="1">
      <alignment horizontal="center" vertical="center" wrapText="1"/>
    </xf>
    <xf numFmtId="7" fontId="2" fillId="6" borderId="1" xfId="2" applyNumberFormat="1" applyFont="1" applyFill="1" applyBorder="1" applyAlignment="1">
      <alignment horizontal="center" vertical="center" wrapText="1"/>
    </xf>
    <xf numFmtId="7" fontId="2" fillId="0" borderId="1" xfId="2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15" xfId="2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 shrinkToFit="1"/>
    </xf>
    <xf numFmtId="164" fontId="2" fillId="6" borderId="15" xfId="0" applyNumberFormat="1" applyFont="1" applyFill="1" applyBorder="1" applyAlignment="1">
      <alignment horizontal="center" vertical="center" wrapText="1" shrinkToFit="1"/>
    </xf>
    <xf numFmtId="0" fontId="2" fillId="6" borderId="15" xfId="0" applyFont="1" applyFill="1" applyBorder="1" applyAlignment="1">
      <alignment horizontal="center" vertical="center" wrapText="1"/>
    </xf>
    <xf numFmtId="8" fontId="1" fillId="0" borderId="0" xfId="0" applyNumberFormat="1" applyFont="1" applyFill="1"/>
    <xf numFmtId="0" fontId="0" fillId="5" borderId="6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26" xfId="0" applyFont="1" applyBorder="1" applyAlignment="1">
      <alignment horizontal="left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1" fontId="0" fillId="0" borderId="26" xfId="0" applyNumberFormat="1" applyFont="1" applyFill="1" applyBorder="1" applyAlignment="1">
      <alignment horizontal="center" vertical="center" wrapText="1"/>
    </xf>
    <xf numFmtId="167" fontId="0" fillId="0" borderId="26" xfId="0" applyNumberFormat="1" applyFont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 shrinkToFit="1"/>
    </xf>
    <xf numFmtId="1" fontId="0" fillId="0" borderId="2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/>
    <xf numFmtId="0" fontId="4" fillId="4" borderId="2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1" fontId="0" fillId="4" borderId="2" xfId="0" applyNumberFormat="1" applyFont="1" applyFill="1" applyBorder="1" applyAlignment="1">
      <alignment horizontal="center" vertical="center" wrapText="1"/>
    </xf>
    <xf numFmtId="167" fontId="0" fillId="4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 shrinkToFit="1"/>
    </xf>
    <xf numFmtId="167" fontId="2" fillId="0" borderId="27" xfId="0" applyNumberFormat="1" applyFont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8" fontId="1" fillId="6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2" fillId="6" borderId="0" xfId="0" applyFont="1" applyFill="1" applyAlignment="1">
      <alignment horizontal="left" vertical="center"/>
    </xf>
    <xf numFmtId="0" fontId="1" fillId="6" borderId="17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166" fontId="2" fillId="6" borderId="2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0" fillId="6" borderId="0" xfId="0" applyFill="1"/>
    <xf numFmtId="14" fontId="1" fillId="0" borderId="7" xfId="0" applyNumberFormat="1" applyFont="1" applyBorder="1" applyAlignment="1">
      <alignment horizontal="center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 shrinkToFi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 shrinkToFit="1"/>
    </xf>
    <xf numFmtId="0" fontId="2" fillId="7" borderId="8" xfId="0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2" fillId="6" borderId="15" xfId="0" applyNumberFormat="1" applyFont="1" applyFill="1" applyBorder="1" applyAlignment="1">
      <alignment horizontal="center" vertical="center" wrapText="1"/>
    </xf>
    <xf numFmtId="164" fontId="10" fillId="6" borderId="15" xfId="0" applyNumberFormat="1" applyFont="1" applyFill="1" applyBorder="1" applyAlignment="1">
      <alignment horizontal="center" vertical="center" wrapText="1" shrinkToFit="1"/>
    </xf>
    <xf numFmtId="0" fontId="10" fillId="6" borderId="15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4" fontId="1" fillId="0" borderId="56" xfId="0" applyNumberFormat="1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/>
    </xf>
    <xf numFmtId="0" fontId="0" fillId="6" borderId="75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vertical="center" wrapText="1"/>
    </xf>
    <xf numFmtId="0" fontId="1" fillId="6" borderId="60" xfId="0" applyFont="1" applyFill="1" applyBorder="1" applyAlignment="1">
      <alignment horizontal="center" vertical="center"/>
    </xf>
    <xf numFmtId="0" fontId="1" fillId="6" borderId="35" xfId="0" quotePrefix="1" applyFont="1" applyFill="1" applyBorder="1" applyAlignment="1">
      <alignment horizontal="center" vertical="center"/>
    </xf>
    <xf numFmtId="0" fontId="1" fillId="6" borderId="60" xfId="0" applyNumberFormat="1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164" fontId="1" fillId="6" borderId="47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6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6" borderId="23" xfId="0" applyNumberFormat="1" applyFill="1" applyBorder="1" applyAlignment="1">
      <alignment horizontal="center" vertical="center" wrapText="1"/>
    </xf>
    <xf numFmtId="14" fontId="0" fillId="6" borderId="23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4" fontId="24" fillId="0" borderId="23" xfId="0" applyNumberFormat="1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/>
    </xf>
    <xf numFmtId="164" fontId="25" fillId="7" borderId="68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24" fillId="6" borderId="16" xfId="0" applyNumberFormat="1" applyFont="1" applyFill="1" applyBorder="1" applyAlignment="1">
      <alignment horizontal="center" vertical="center" wrapText="1"/>
    </xf>
    <xf numFmtId="164" fontId="1" fillId="6" borderId="16" xfId="0" applyNumberFormat="1" applyFont="1" applyFill="1" applyBorder="1" applyAlignment="1">
      <alignment horizontal="center" vertical="center" wrapText="1"/>
    </xf>
    <xf numFmtId="164" fontId="24" fillId="0" borderId="78" xfId="0" applyNumberFormat="1" applyFont="1" applyBorder="1" applyAlignment="1">
      <alignment horizontal="center" vertical="center" wrapText="1"/>
    </xf>
    <xf numFmtId="164" fontId="1" fillId="6" borderId="78" xfId="0" applyNumberFormat="1" applyFont="1" applyFill="1" applyBorder="1" applyAlignment="1">
      <alignment horizontal="center" vertical="center" wrapText="1"/>
    </xf>
    <xf numFmtId="164" fontId="1" fillId="0" borderId="79" xfId="0" applyNumberFormat="1" applyFont="1" applyBorder="1" applyAlignment="1">
      <alignment horizontal="center" vertical="center" wrapText="1"/>
    </xf>
    <xf numFmtId="0" fontId="0" fillId="0" borderId="30" xfId="0" applyBorder="1"/>
    <xf numFmtId="164" fontId="0" fillId="6" borderId="30" xfId="0" applyNumberFormat="1" applyFill="1" applyBorder="1" applyAlignment="1">
      <alignment vertical="center"/>
    </xf>
    <xf numFmtId="164" fontId="0" fillId="0" borderId="42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22" fillId="0" borderId="30" xfId="0" applyNumberFormat="1" applyFont="1" applyBorder="1" applyAlignment="1">
      <alignment vertical="center"/>
    </xf>
    <xf numFmtId="0" fontId="0" fillId="0" borderId="47" xfId="0" applyBorder="1"/>
    <xf numFmtId="0" fontId="13" fillId="7" borderId="5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 wrapText="1" shrinkToFit="1"/>
    </xf>
    <xf numFmtId="0" fontId="1" fillId="7" borderId="51" xfId="0" applyFont="1" applyFill="1" applyBorder="1" applyAlignment="1">
      <alignment horizontal="center" vertical="center" wrapText="1" shrinkToFi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9" borderId="56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0" fillId="5" borderId="63" xfId="0" applyFont="1" applyFill="1" applyBorder="1" applyAlignment="1">
      <alignment horizontal="center" vertical="center" wrapText="1" shrinkToFit="1"/>
    </xf>
    <xf numFmtId="0" fontId="0" fillId="5" borderId="7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left" vertical="center" wrapText="1" shrinkToFit="1"/>
    </xf>
    <xf numFmtId="0" fontId="1" fillId="7" borderId="51" xfId="0" applyFont="1" applyFill="1" applyBorder="1" applyAlignment="1">
      <alignment horizontal="left" vertical="center" wrapText="1" shrinkToFi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2" borderId="5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167" fontId="1" fillId="9" borderId="15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 shrinkToFit="1"/>
    </xf>
    <xf numFmtId="164" fontId="2" fillId="0" borderId="7" xfId="0" applyNumberFormat="1" applyFont="1" applyFill="1" applyBorder="1" applyAlignment="1">
      <alignment horizontal="center" vertical="center" wrapText="1" shrinkToFi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 shrinkToFit="1"/>
    </xf>
    <xf numFmtId="0" fontId="10" fillId="0" borderId="7" xfId="0" applyFont="1" applyFill="1" applyBorder="1" applyAlignment="1">
      <alignment horizontal="left" vertical="center" wrapText="1" shrinkToFit="1"/>
    </xf>
    <xf numFmtId="0" fontId="2" fillId="0" borderId="4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13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 shrinkToFit="1"/>
    </xf>
    <xf numFmtId="0" fontId="7" fillId="0" borderId="64" xfId="0" applyFont="1" applyFill="1" applyBorder="1" applyAlignment="1">
      <alignment horizontal="center" vertical="center" wrapText="1"/>
    </xf>
    <xf numFmtId="0" fontId="1" fillId="6" borderId="57" xfId="0" applyFont="1" applyFill="1" applyBorder="1" applyAlignment="1">
      <alignment horizontal="center" vertical="center" wrapText="1"/>
    </xf>
    <xf numFmtId="167" fontId="0" fillId="4" borderId="26" xfId="0" applyNumberFormat="1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 shrinkToFit="1"/>
    </xf>
    <xf numFmtId="0" fontId="1" fillId="9" borderId="15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0" fillId="6" borderId="72" xfId="0" applyFont="1" applyFill="1" applyBorder="1" applyAlignment="1">
      <alignment horizontal="center" vertical="center" wrapText="1"/>
    </xf>
    <xf numFmtId="0" fontId="1" fillId="9" borderId="57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left" vertical="center" wrapText="1"/>
    </xf>
    <xf numFmtId="0" fontId="2" fillId="5" borderId="6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164" fontId="2" fillId="9" borderId="56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2" fillId="9" borderId="15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7" borderId="16" xfId="0" applyFont="1" applyFill="1" applyBorder="1" applyAlignment="1">
      <alignment horizontal="left" vertical="center" wrapText="1"/>
    </xf>
    <xf numFmtId="0" fontId="2" fillId="7" borderId="33" xfId="0" applyFont="1" applyFill="1" applyBorder="1" applyAlignment="1">
      <alignment horizontal="left" vertical="center" wrapText="1"/>
    </xf>
    <xf numFmtId="0" fontId="2" fillId="7" borderId="5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2" fillId="6" borderId="5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58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10" borderId="16" xfId="0" applyFont="1" applyFill="1" applyBorder="1" applyAlignment="1">
      <alignment horizontal="left" vertical="center"/>
    </xf>
    <xf numFmtId="0" fontId="2" fillId="10" borderId="33" xfId="0" applyFont="1" applyFill="1" applyBorder="1" applyAlignment="1">
      <alignment horizontal="left" vertical="center"/>
    </xf>
    <xf numFmtId="0" fontId="2" fillId="10" borderId="58" xfId="0" applyFont="1" applyFill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Walutowy 2" xfId="3"/>
    <cellStyle name="Walutowy 3" xfId="4"/>
    <cellStyle name="Walutowy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90" zoomScaleNormal="90" workbookViewId="0">
      <selection activeCell="B8" sqref="B8:B9"/>
    </sheetView>
  </sheetViews>
  <sheetFormatPr defaultRowHeight="12.75"/>
  <cols>
    <col min="1" max="1" width="4.7109375" style="26" customWidth="1"/>
    <col min="2" max="2" width="64.7109375" style="23" customWidth="1"/>
    <col min="3" max="3" width="16" style="4" customWidth="1"/>
    <col min="4" max="4" width="17.140625" style="25" customWidth="1"/>
    <col min="5" max="5" width="10.7109375" style="25" customWidth="1"/>
    <col min="6" max="6" width="35" style="25" customWidth="1"/>
    <col min="7" max="7" width="15.28515625" style="24" customWidth="1"/>
    <col min="8" max="8" width="16.140625" style="25" customWidth="1"/>
    <col min="9" max="9" width="21.42578125" style="24" customWidth="1"/>
    <col min="10" max="10" width="17.5703125" style="24" customWidth="1"/>
    <col min="11" max="11" width="17" style="24" customWidth="1"/>
    <col min="12" max="12" width="15.85546875" style="29" customWidth="1"/>
    <col min="13" max="13" width="45.42578125" style="24" customWidth="1"/>
    <col min="14" max="16384" width="9.140625" style="24"/>
  </cols>
  <sheetData>
    <row r="1" spans="1:14" s="4" customFormat="1">
      <c r="A1" s="12" t="s">
        <v>63</v>
      </c>
      <c r="B1" s="11"/>
      <c r="D1" s="17"/>
      <c r="E1" s="17"/>
      <c r="F1" s="17"/>
      <c r="G1" s="10"/>
      <c r="H1" s="17"/>
      <c r="L1" s="28"/>
    </row>
    <row r="2" spans="1:14" s="4" customFormat="1" ht="13.5" thickBot="1">
      <c r="A2" s="12"/>
      <c r="B2" s="11"/>
      <c r="D2" s="17"/>
      <c r="E2" s="17"/>
      <c r="F2" s="17"/>
      <c r="G2" s="10"/>
      <c r="H2" s="17"/>
      <c r="L2" s="28"/>
    </row>
    <row r="3" spans="1:14" s="4" customFormat="1" ht="36.75" customHeight="1" thickBot="1">
      <c r="A3" s="572" t="s">
        <v>285</v>
      </c>
      <c r="B3" s="573"/>
      <c r="C3" s="415"/>
      <c r="D3" s="17"/>
      <c r="F3" s="17"/>
    </row>
    <row r="4" spans="1:14" s="4" customFormat="1" ht="15.75" thickBot="1">
      <c r="A4" s="30"/>
      <c r="B4" s="30"/>
      <c r="C4" s="17"/>
      <c r="D4" s="17"/>
      <c r="F4" s="17"/>
    </row>
    <row r="5" spans="1:14" s="4" customFormat="1" ht="48.75" thickBot="1">
      <c r="A5" s="541" t="s">
        <v>4</v>
      </c>
      <c r="B5" s="36" t="s">
        <v>5</v>
      </c>
      <c r="C5" s="37" t="s">
        <v>6</v>
      </c>
      <c r="D5" s="36" t="s">
        <v>7</v>
      </c>
      <c r="E5" s="37" t="s">
        <v>2</v>
      </c>
      <c r="F5" s="39" t="s">
        <v>281</v>
      </c>
      <c r="G5" s="38" t="s">
        <v>8</v>
      </c>
      <c r="H5" s="39" t="s">
        <v>24</v>
      </c>
      <c r="I5" s="38" t="s">
        <v>363</v>
      </c>
      <c r="J5" s="39" t="s">
        <v>364</v>
      </c>
      <c r="K5" s="38" t="s">
        <v>365</v>
      </c>
      <c r="L5" s="249" t="s">
        <v>282</v>
      </c>
      <c r="M5" s="39" t="s">
        <v>283</v>
      </c>
    </row>
    <row r="6" spans="1:14" s="254" customFormat="1" ht="30" customHeight="1">
      <c r="A6" s="532">
        <v>1</v>
      </c>
      <c r="B6" s="533" t="s">
        <v>259</v>
      </c>
      <c r="C6" s="534" t="s">
        <v>789</v>
      </c>
      <c r="D6" s="535" t="s">
        <v>541</v>
      </c>
      <c r="E6" s="536" t="s">
        <v>46</v>
      </c>
      <c r="F6" s="537"/>
      <c r="G6" s="538">
        <v>61</v>
      </c>
      <c r="H6" s="539" t="s">
        <v>260</v>
      </c>
      <c r="I6" s="538" t="s">
        <v>318</v>
      </c>
      <c r="J6" s="539" t="s">
        <v>203</v>
      </c>
      <c r="K6" s="538" t="s">
        <v>203</v>
      </c>
      <c r="L6" s="540">
        <v>46904894.5</v>
      </c>
      <c r="M6" s="539" t="s">
        <v>260</v>
      </c>
      <c r="N6" s="254" t="s">
        <v>818</v>
      </c>
    </row>
    <row r="7" spans="1:14" s="254" customFormat="1" ht="30" customHeight="1">
      <c r="A7" s="255"/>
      <c r="B7" s="256" t="s">
        <v>974</v>
      </c>
      <c r="C7" s="417"/>
      <c r="D7" s="257"/>
      <c r="E7" s="258"/>
      <c r="F7" s="259"/>
      <c r="G7" s="260"/>
      <c r="H7" s="261"/>
      <c r="I7" s="262"/>
      <c r="J7" s="263"/>
      <c r="K7" s="262"/>
      <c r="L7" s="264"/>
      <c r="M7" s="263"/>
    </row>
    <row r="8" spans="1:14" s="254" customFormat="1" ht="30" customHeight="1">
      <c r="A8" s="255"/>
      <c r="B8" s="256" t="s">
        <v>972</v>
      </c>
      <c r="C8" s="418"/>
      <c r="D8" s="257">
        <v>550740700</v>
      </c>
      <c r="E8" s="258"/>
      <c r="F8" s="259"/>
      <c r="G8" s="260"/>
      <c r="H8" s="261"/>
      <c r="I8" s="262"/>
      <c r="J8" s="263"/>
      <c r="K8" s="262"/>
      <c r="L8" s="264"/>
      <c r="M8" s="263"/>
    </row>
    <row r="9" spans="1:14" s="254" customFormat="1" ht="30" customHeight="1">
      <c r="A9" s="255"/>
      <c r="B9" s="256" t="s">
        <v>973</v>
      </c>
      <c r="C9" s="419"/>
      <c r="D9" s="265">
        <v>550740745</v>
      </c>
      <c r="E9" s="258"/>
      <c r="F9" s="259"/>
      <c r="G9" s="260"/>
      <c r="H9" s="261"/>
      <c r="I9" s="262"/>
      <c r="J9" s="263"/>
      <c r="K9" s="262"/>
      <c r="L9" s="264"/>
      <c r="M9" s="263"/>
    </row>
    <row r="10" spans="1:14" s="254" customFormat="1" ht="30" customHeight="1">
      <c r="A10" s="255"/>
      <c r="B10" s="256" t="s">
        <v>47</v>
      </c>
      <c r="C10" s="420"/>
      <c r="D10" s="261">
        <v>551202872</v>
      </c>
      <c r="E10" s="258"/>
      <c r="F10" s="259"/>
      <c r="G10" s="260"/>
      <c r="H10" s="261"/>
      <c r="I10" s="262"/>
      <c r="J10" s="263"/>
      <c r="K10" s="262"/>
      <c r="L10" s="264"/>
      <c r="M10" s="263"/>
    </row>
    <row r="11" spans="1:14" s="254" customFormat="1" ht="30" customHeight="1">
      <c r="A11" s="255"/>
      <c r="B11" s="256" t="s">
        <v>48</v>
      </c>
      <c r="C11" s="420"/>
      <c r="D11" s="261">
        <v>551202607</v>
      </c>
      <c r="E11" s="258"/>
      <c r="F11" s="259"/>
      <c r="G11" s="260"/>
      <c r="H11" s="261"/>
      <c r="I11" s="262"/>
      <c r="J11" s="263"/>
      <c r="K11" s="262"/>
      <c r="L11" s="264"/>
      <c r="M11" s="263"/>
    </row>
    <row r="12" spans="1:14" s="254" customFormat="1" ht="30" customHeight="1">
      <c r="A12" s="255"/>
      <c r="B12" s="256" t="s">
        <v>49</v>
      </c>
      <c r="C12" s="419"/>
      <c r="D12" s="266">
        <v>551202620</v>
      </c>
      <c r="E12" s="258"/>
      <c r="F12" s="259"/>
      <c r="G12" s="260"/>
      <c r="H12" s="261"/>
      <c r="I12" s="262"/>
      <c r="J12" s="263"/>
      <c r="K12" s="262"/>
      <c r="L12" s="264"/>
      <c r="M12" s="263"/>
    </row>
    <row r="13" spans="1:14" s="254" customFormat="1" ht="30" customHeight="1">
      <c r="A13" s="255"/>
      <c r="B13" s="256" t="s">
        <v>50</v>
      </c>
      <c r="C13" s="421"/>
      <c r="D13" s="257">
        <v>551202910</v>
      </c>
      <c r="E13" s="258"/>
      <c r="F13" s="259"/>
      <c r="G13" s="260"/>
      <c r="H13" s="261"/>
      <c r="I13" s="262"/>
      <c r="J13" s="263"/>
      <c r="K13" s="262"/>
      <c r="L13" s="264"/>
      <c r="M13" s="263"/>
    </row>
    <row r="14" spans="1:14" s="254" customFormat="1" ht="30" customHeight="1">
      <c r="A14" s="255"/>
      <c r="B14" s="256" t="s">
        <v>51</v>
      </c>
      <c r="C14" s="417"/>
      <c r="D14" s="257">
        <v>551202636</v>
      </c>
      <c r="E14" s="258"/>
      <c r="F14" s="259"/>
      <c r="G14" s="260"/>
      <c r="H14" s="261"/>
      <c r="I14" s="262"/>
      <c r="J14" s="263"/>
      <c r="K14" s="262"/>
      <c r="L14" s="264"/>
      <c r="M14" s="263"/>
    </row>
    <row r="15" spans="1:14" s="254" customFormat="1" ht="30" customHeight="1">
      <c r="A15" s="255"/>
      <c r="B15" s="256" t="s">
        <v>52</v>
      </c>
      <c r="C15" s="417"/>
      <c r="D15" s="257">
        <v>551202613</v>
      </c>
      <c r="E15" s="258"/>
      <c r="F15" s="259"/>
      <c r="G15" s="260"/>
      <c r="H15" s="261"/>
      <c r="I15" s="262"/>
      <c r="J15" s="263"/>
      <c r="K15" s="262"/>
      <c r="L15" s="264"/>
      <c r="M15" s="263"/>
    </row>
    <row r="16" spans="1:14" s="254" customFormat="1" ht="30" customHeight="1">
      <c r="A16" s="250"/>
      <c r="B16" s="251" t="s">
        <v>53</v>
      </c>
      <c r="C16" s="267"/>
      <c r="D16" s="268">
        <v>550750815</v>
      </c>
      <c r="E16" s="258"/>
      <c r="F16" s="259"/>
      <c r="G16" s="260"/>
      <c r="H16" s="261"/>
      <c r="I16" s="262"/>
      <c r="J16" s="263"/>
      <c r="K16" s="262"/>
      <c r="L16" s="264"/>
      <c r="M16" s="263"/>
    </row>
    <row r="17" spans="1:13" s="254" customFormat="1" ht="30" customHeight="1">
      <c r="A17" s="250">
        <v>2</v>
      </c>
      <c r="B17" s="251" t="s">
        <v>253</v>
      </c>
      <c r="C17" s="252" t="s">
        <v>542</v>
      </c>
      <c r="D17" s="269">
        <v>550078909</v>
      </c>
      <c r="E17" s="270" t="s">
        <v>54</v>
      </c>
      <c r="F17" s="271" t="s">
        <v>368</v>
      </c>
      <c r="G17" s="260">
        <v>5</v>
      </c>
      <c r="H17" s="261"/>
      <c r="I17" s="262"/>
      <c r="J17" s="261" t="s">
        <v>325</v>
      </c>
      <c r="K17" s="260" t="s">
        <v>203</v>
      </c>
      <c r="L17" s="264"/>
      <c r="M17" s="263"/>
    </row>
    <row r="18" spans="1:13" s="254" customFormat="1" ht="30" customHeight="1">
      <c r="A18" s="250">
        <v>3</v>
      </c>
      <c r="B18" s="251" t="s">
        <v>55</v>
      </c>
      <c r="C18" s="252" t="s">
        <v>544</v>
      </c>
      <c r="D18" s="269">
        <v>550060163</v>
      </c>
      <c r="E18" s="272" t="s">
        <v>56</v>
      </c>
      <c r="F18" s="273" t="s">
        <v>316</v>
      </c>
      <c r="G18" s="260">
        <v>7</v>
      </c>
      <c r="H18" s="261"/>
      <c r="I18" s="260" t="s">
        <v>318</v>
      </c>
      <c r="J18" s="261" t="s">
        <v>203</v>
      </c>
      <c r="K18" s="260" t="s">
        <v>203</v>
      </c>
      <c r="L18" s="264"/>
      <c r="M18" s="274" t="s">
        <v>545</v>
      </c>
    </row>
    <row r="19" spans="1:13" s="254" customFormat="1" ht="30" customHeight="1">
      <c r="A19" s="250">
        <v>4</v>
      </c>
      <c r="B19" s="251" t="s">
        <v>57</v>
      </c>
      <c r="C19" s="252" t="s">
        <v>755</v>
      </c>
      <c r="D19" s="275" t="s">
        <v>947</v>
      </c>
      <c r="E19" s="272" t="s">
        <v>58</v>
      </c>
      <c r="F19" s="273" t="s">
        <v>324</v>
      </c>
      <c r="G19" s="260">
        <v>31</v>
      </c>
      <c r="H19" s="261">
        <v>200</v>
      </c>
      <c r="I19" s="276" t="s">
        <v>476</v>
      </c>
      <c r="J19" s="261" t="s">
        <v>203</v>
      </c>
      <c r="K19" s="260" t="s">
        <v>203</v>
      </c>
      <c r="L19" s="264"/>
      <c r="M19" s="274" t="s">
        <v>756</v>
      </c>
    </row>
    <row r="20" spans="1:13" s="254" customFormat="1" ht="30" customHeight="1">
      <c r="A20" s="250">
        <v>5</v>
      </c>
      <c r="B20" s="251" t="s">
        <v>269</v>
      </c>
      <c r="C20" s="252" t="s">
        <v>762</v>
      </c>
      <c r="D20" s="277" t="s">
        <v>254</v>
      </c>
      <c r="E20" s="267" t="s">
        <v>59</v>
      </c>
      <c r="F20" s="278" t="s">
        <v>64</v>
      </c>
      <c r="G20" s="260">
        <v>18</v>
      </c>
      <c r="H20" s="261">
        <v>76</v>
      </c>
      <c r="I20" s="276" t="s">
        <v>332</v>
      </c>
      <c r="J20" s="261" t="s">
        <v>203</v>
      </c>
      <c r="K20" s="260" t="s">
        <v>203</v>
      </c>
      <c r="L20" s="253">
        <v>987171</v>
      </c>
      <c r="M20" s="274" t="s">
        <v>479</v>
      </c>
    </row>
    <row r="21" spans="1:13" s="254" customFormat="1" ht="30" customHeight="1">
      <c r="A21" s="250">
        <v>6</v>
      </c>
      <c r="B21" s="251" t="s">
        <v>317</v>
      </c>
      <c r="C21" s="252" t="s">
        <v>540</v>
      </c>
      <c r="D21" s="279" t="s">
        <v>255</v>
      </c>
      <c r="E21" s="280" t="s">
        <v>59</v>
      </c>
      <c r="F21" s="274" t="s">
        <v>64</v>
      </c>
      <c r="G21" s="260">
        <v>18</v>
      </c>
      <c r="H21" s="261">
        <v>90</v>
      </c>
      <c r="I21" s="260" t="s">
        <v>367</v>
      </c>
      <c r="J21" s="261" t="s">
        <v>203</v>
      </c>
      <c r="K21" s="260" t="s">
        <v>203</v>
      </c>
      <c r="L21" s="264"/>
      <c r="M21" s="261" t="s">
        <v>340</v>
      </c>
    </row>
    <row r="22" spans="1:13" s="254" customFormat="1" ht="30" customHeight="1">
      <c r="A22" s="250">
        <v>7</v>
      </c>
      <c r="B22" s="251" t="s">
        <v>346</v>
      </c>
      <c r="C22" s="422" t="s">
        <v>775</v>
      </c>
      <c r="D22" s="279" t="s">
        <v>256</v>
      </c>
      <c r="E22" s="280" t="s">
        <v>59</v>
      </c>
      <c r="F22" s="274" t="s">
        <v>64</v>
      </c>
      <c r="G22" s="260">
        <v>20</v>
      </c>
      <c r="H22" s="261">
        <v>71</v>
      </c>
      <c r="I22" s="262"/>
      <c r="J22" s="261" t="s">
        <v>203</v>
      </c>
      <c r="K22" s="260" t="s">
        <v>203</v>
      </c>
      <c r="L22" s="281">
        <v>959808</v>
      </c>
      <c r="M22" s="263"/>
    </row>
    <row r="23" spans="1:13" s="254" customFormat="1" ht="30" customHeight="1">
      <c r="A23" s="250">
        <v>8</v>
      </c>
      <c r="B23" s="251" t="s">
        <v>781</v>
      </c>
      <c r="C23" s="252" t="s">
        <v>950</v>
      </c>
      <c r="D23" s="269">
        <v>550061292</v>
      </c>
      <c r="E23" s="280" t="s">
        <v>59</v>
      </c>
      <c r="F23" s="274" t="s">
        <v>64</v>
      </c>
      <c r="G23" s="260">
        <v>71</v>
      </c>
      <c r="H23" s="261">
        <v>503</v>
      </c>
      <c r="I23" s="260" t="s">
        <v>487</v>
      </c>
      <c r="J23" s="261"/>
      <c r="K23" s="260" t="s">
        <v>203</v>
      </c>
      <c r="L23" s="264"/>
      <c r="M23" s="263"/>
    </row>
    <row r="24" spans="1:13" s="254" customFormat="1" ht="30" customHeight="1">
      <c r="A24" s="250">
        <v>9</v>
      </c>
      <c r="B24" s="251" t="s">
        <v>60</v>
      </c>
      <c r="C24" s="252" t="s">
        <v>959</v>
      </c>
      <c r="D24" s="269">
        <v>146470327</v>
      </c>
      <c r="E24" s="252" t="s">
        <v>215</v>
      </c>
      <c r="F24" s="261" t="s">
        <v>373</v>
      </c>
      <c r="G24" s="260">
        <v>52</v>
      </c>
      <c r="H24" s="261" t="s">
        <v>260</v>
      </c>
      <c r="I24" s="276" t="s">
        <v>524</v>
      </c>
      <c r="J24" s="261" t="s">
        <v>203</v>
      </c>
      <c r="K24" s="260" t="s">
        <v>203</v>
      </c>
      <c r="L24" s="264"/>
      <c r="M24" s="263"/>
    </row>
    <row r="25" spans="1:13" s="254" customFormat="1" ht="30" customHeight="1">
      <c r="A25" s="250">
        <v>10</v>
      </c>
      <c r="B25" s="251" t="s">
        <v>956</v>
      </c>
      <c r="C25" s="276" t="s">
        <v>765</v>
      </c>
      <c r="D25" s="279" t="s">
        <v>277</v>
      </c>
      <c r="E25" s="252" t="s">
        <v>59</v>
      </c>
      <c r="F25" s="274" t="s">
        <v>64</v>
      </c>
      <c r="G25" s="260">
        <v>47</v>
      </c>
      <c r="H25" s="261"/>
      <c r="I25" s="262"/>
      <c r="J25" s="263"/>
      <c r="K25" s="260" t="s">
        <v>203</v>
      </c>
      <c r="L25" s="264"/>
      <c r="M25" s="263"/>
    </row>
    <row r="26" spans="1:13" s="254" customFormat="1" ht="30" customHeight="1">
      <c r="A26" s="255">
        <v>11</v>
      </c>
      <c r="B26" s="251" t="s">
        <v>957</v>
      </c>
      <c r="C26" s="276" t="s">
        <v>782</v>
      </c>
      <c r="D26" s="269" t="s">
        <v>257</v>
      </c>
      <c r="E26" s="252" t="s">
        <v>59</v>
      </c>
      <c r="F26" s="274" t="s">
        <v>64</v>
      </c>
      <c r="G26" s="260">
        <v>38</v>
      </c>
      <c r="H26" s="261">
        <v>149</v>
      </c>
      <c r="I26" s="260" t="s">
        <v>783</v>
      </c>
      <c r="J26" s="261" t="s">
        <v>203</v>
      </c>
      <c r="K26" s="260" t="s">
        <v>203</v>
      </c>
      <c r="L26" s="264"/>
      <c r="M26" s="263"/>
    </row>
    <row r="27" spans="1:13" s="254" customFormat="1" ht="30" customHeight="1">
      <c r="A27" s="282">
        <v>12</v>
      </c>
      <c r="B27" s="283" t="s">
        <v>258</v>
      </c>
      <c r="C27" s="284" t="s">
        <v>813</v>
      </c>
      <c r="D27" s="285">
        <v>551177430</v>
      </c>
      <c r="E27" s="284" t="s">
        <v>61</v>
      </c>
      <c r="F27" s="286" t="s">
        <v>380</v>
      </c>
      <c r="G27" s="287">
        <v>14</v>
      </c>
      <c r="H27" s="288"/>
      <c r="I27" s="289"/>
      <c r="J27" s="290"/>
      <c r="K27" s="287" t="s">
        <v>203</v>
      </c>
      <c r="L27" s="291"/>
      <c r="M27" s="290"/>
    </row>
    <row r="28" spans="1:13" s="217" customFormat="1" ht="30" customHeight="1" thickBot="1">
      <c r="A28" s="292">
        <v>13</v>
      </c>
      <c r="B28" s="293" t="s">
        <v>923</v>
      </c>
      <c r="C28" s="315" t="s">
        <v>540</v>
      </c>
      <c r="D28" s="316" t="s">
        <v>922</v>
      </c>
      <c r="E28" s="315" t="s">
        <v>59</v>
      </c>
      <c r="F28" s="294"/>
      <c r="G28" s="295"/>
      <c r="H28" s="294"/>
      <c r="I28" s="295"/>
      <c r="J28" s="296"/>
      <c r="K28" s="315" t="s">
        <v>203</v>
      </c>
      <c r="L28" s="297"/>
      <c r="M28" s="296"/>
    </row>
    <row r="29" spans="1:13" s="300" customFormat="1">
      <c r="A29" s="298"/>
      <c r="B29" s="299"/>
      <c r="C29" s="217"/>
      <c r="D29" s="301"/>
      <c r="E29" s="301"/>
      <c r="F29" s="301"/>
      <c r="H29" s="301"/>
      <c r="L29" s="302"/>
    </row>
  </sheetData>
  <mergeCells count="1">
    <mergeCell ref="A3:B3"/>
  </mergeCells>
  <phoneticPr fontId="8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topLeftCell="A4" zoomScale="80" zoomScaleNormal="80" workbookViewId="0">
      <pane ySplit="4" topLeftCell="A194" activePane="bottomLeft" state="frozen"/>
      <selection activeCell="A4" sqref="A4"/>
      <selection pane="bottomLeft" activeCell="H211" sqref="H211"/>
    </sheetView>
  </sheetViews>
  <sheetFormatPr defaultRowHeight="12.75"/>
  <cols>
    <col min="1" max="1" width="4.28515625" style="487" customWidth="1"/>
    <col min="2" max="2" width="28.7109375" style="45" customWidth="1"/>
    <col min="3" max="3" width="17.140625" style="46" customWidth="1"/>
    <col min="4" max="4" width="14.28515625" style="47" customWidth="1"/>
    <col min="5" max="5" width="15.7109375" style="47" customWidth="1"/>
    <col min="6" max="6" width="15.42578125" style="47" customWidth="1"/>
    <col min="7" max="7" width="23.5703125" style="48" customWidth="1"/>
    <col min="8" max="8" width="20" style="245" customWidth="1"/>
    <col min="9" max="9" width="19" style="4" customWidth="1"/>
    <col min="10" max="10" width="39.42578125" style="13" customWidth="1"/>
    <col min="11" max="11" width="39.42578125" style="46" customWidth="1"/>
    <col min="12" max="13" width="17.85546875" style="46" customWidth="1"/>
    <col min="14" max="14" width="14.7109375" style="17" customWidth="1"/>
    <col min="15" max="15" width="18.140625" style="17" customWidth="1"/>
    <col min="16" max="16" width="12.42578125" style="17" customWidth="1"/>
    <col min="17" max="17" width="11.7109375" style="17" customWidth="1"/>
    <col min="18" max="18" width="16" style="17" customWidth="1"/>
    <col min="19" max="19" width="11.7109375" style="17" customWidth="1"/>
    <col min="20" max="20" width="12.85546875" style="17" bestFit="1" customWidth="1"/>
    <col min="21" max="21" width="14" style="17" customWidth="1"/>
    <col min="22" max="22" width="14.7109375" style="17" customWidth="1"/>
    <col min="23" max="23" width="15.42578125" style="17" customWidth="1"/>
    <col min="24" max="24" width="13.7109375" style="17" customWidth="1"/>
    <col min="25" max="25" width="15.85546875" style="17" customWidth="1"/>
    <col min="26" max="26" width="14" style="17" customWidth="1"/>
    <col min="27" max="16384" width="9.140625" style="4"/>
  </cols>
  <sheetData>
    <row r="1" spans="1:26" s="22" customFormat="1">
      <c r="A1" s="481" t="s">
        <v>65</v>
      </c>
      <c r="H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</row>
    <row r="2" spans="1:26" s="22" customFormat="1">
      <c r="A2" s="481"/>
      <c r="H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6" s="22" customFormat="1">
      <c r="A3" s="481"/>
      <c r="H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s="22" customFormat="1">
      <c r="A4" s="481" t="s">
        <v>958</v>
      </c>
      <c r="H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</row>
    <row r="5" spans="1:26" s="22" customFormat="1" ht="13.5" thickBot="1">
      <c r="A5" s="481"/>
      <c r="H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26" ht="62.25" customHeight="1">
      <c r="A6" s="615" t="s">
        <v>25</v>
      </c>
      <c r="B6" s="621" t="s">
        <v>26</v>
      </c>
      <c r="C6" s="607" t="s">
        <v>27</v>
      </c>
      <c r="D6" s="593" t="s">
        <v>28</v>
      </c>
      <c r="E6" s="593" t="s">
        <v>304</v>
      </c>
      <c r="F6" s="593" t="s">
        <v>1014</v>
      </c>
      <c r="G6" s="617" t="s">
        <v>29</v>
      </c>
      <c r="H6" s="613" t="s">
        <v>41</v>
      </c>
      <c r="I6" s="593" t="s">
        <v>42</v>
      </c>
      <c r="J6" s="599" t="s">
        <v>1015</v>
      </c>
      <c r="K6" s="607" t="s">
        <v>9</v>
      </c>
      <c r="L6" s="603" t="s">
        <v>286</v>
      </c>
      <c r="M6" s="603" t="s">
        <v>30</v>
      </c>
      <c r="N6" s="603"/>
      <c r="O6" s="603"/>
      <c r="P6" s="593" t="s">
        <v>43</v>
      </c>
      <c r="Q6" s="593"/>
      <c r="R6" s="593"/>
      <c r="S6" s="593"/>
      <c r="T6" s="593"/>
      <c r="U6" s="593"/>
      <c r="V6" s="609" t="s">
        <v>960</v>
      </c>
      <c r="W6" s="597" t="s">
        <v>31</v>
      </c>
      <c r="X6" s="597" t="s">
        <v>32</v>
      </c>
      <c r="Y6" s="597" t="s">
        <v>33</v>
      </c>
      <c r="Z6" s="605" t="s">
        <v>34</v>
      </c>
    </row>
    <row r="7" spans="1:26" ht="80.25" customHeight="1" thickBot="1">
      <c r="A7" s="616"/>
      <c r="B7" s="622"/>
      <c r="C7" s="608"/>
      <c r="D7" s="594"/>
      <c r="E7" s="594"/>
      <c r="F7" s="594"/>
      <c r="G7" s="618"/>
      <c r="H7" s="614"/>
      <c r="I7" s="594"/>
      <c r="J7" s="600"/>
      <c r="K7" s="608"/>
      <c r="L7" s="604"/>
      <c r="M7" s="54" t="s">
        <v>35</v>
      </c>
      <c r="N7" s="515" t="s">
        <v>36</v>
      </c>
      <c r="O7" s="515" t="s">
        <v>37</v>
      </c>
      <c r="P7" s="512" t="s">
        <v>1016</v>
      </c>
      <c r="Q7" s="512" t="s">
        <v>1017</v>
      </c>
      <c r="R7" s="512" t="s">
        <v>1018</v>
      </c>
      <c r="S7" s="512" t="s">
        <v>38</v>
      </c>
      <c r="T7" s="512" t="s">
        <v>39</v>
      </c>
      <c r="U7" s="512" t="s">
        <v>40</v>
      </c>
      <c r="V7" s="610"/>
      <c r="W7" s="598"/>
      <c r="X7" s="598"/>
      <c r="Y7" s="598"/>
      <c r="Z7" s="606"/>
    </row>
    <row r="8" spans="1:26" s="19" customFormat="1" ht="13.5" thickBot="1">
      <c r="A8" s="574" t="s">
        <v>66</v>
      </c>
      <c r="B8" s="575"/>
      <c r="C8" s="575"/>
      <c r="D8" s="575"/>
      <c r="E8" s="575"/>
      <c r="F8" s="575"/>
      <c r="G8" s="55"/>
      <c r="H8" s="233"/>
      <c r="I8" s="56"/>
      <c r="J8" s="57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2"/>
    </row>
    <row r="9" spans="1:26" s="18" customFormat="1" ht="25.5">
      <c r="A9" s="482">
        <v>1</v>
      </c>
      <c r="B9" s="106" t="s">
        <v>384</v>
      </c>
      <c r="C9" s="107" t="s">
        <v>76</v>
      </c>
      <c r="D9" s="319" t="s">
        <v>78</v>
      </c>
      <c r="E9" s="319" t="s">
        <v>62</v>
      </c>
      <c r="F9" s="319" t="s">
        <v>62</v>
      </c>
      <c r="G9" s="108">
        <v>1950</v>
      </c>
      <c r="H9" s="234">
        <v>77892.53</v>
      </c>
      <c r="I9" s="109" t="s">
        <v>261</v>
      </c>
      <c r="J9" s="110" t="s">
        <v>175</v>
      </c>
      <c r="K9" s="107" t="s">
        <v>81</v>
      </c>
      <c r="L9" s="107" t="s">
        <v>287</v>
      </c>
      <c r="M9" s="107" t="s">
        <v>91</v>
      </c>
      <c r="N9" s="109" t="s">
        <v>93</v>
      </c>
      <c r="O9" s="109" t="s">
        <v>95</v>
      </c>
      <c r="P9" s="109" t="s">
        <v>101</v>
      </c>
      <c r="Q9" s="109" t="s">
        <v>99</v>
      </c>
      <c r="R9" s="109"/>
      <c r="S9" s="109" t="s">
        <v>100</v>
      </c>
      <c r="T9" s="109"/>
      <c r="U9" s="109" t="s">
        <v>99</v>
      </c>
      <c r="V9" s="109"/>
      <c r="W9" s="109"/>
      <c r="X9" s="109"/>
      <c r="Y9" s="109"/>
      <c r="Z9" s="111" t="s">
        <v>62</v>
      </c>
    </row>
    <row r="10" spans="1:26" s="18" customFormat="1">
      <c r="A10" s="504">
        <v>2</v>
      </c>
      <c r="B10" s="112" t="s">
        <v>67</v>
      </c>
      <c r="C10" s="517" t="s">
        <v>1019</v>
      </c>
      <c r="D10" s="160" t="s">
        <v>62</v>
      </c>
      <c r="E10" s="500" t="s">
        <v>62</v>
      </c>
      <c r="F10" s="500" t="s">
        <v>62</v>
      </c>
      <c r="G10" s="113">
        <v>1950</v>
      </c>
      <c r="H10" s="235">
        <v>15675.82</v>
      </c>
      <c r="I10" s="1" t="s">
        <v>261</v>
      </c>
      <c r="J10" s="114" t="s">
        <v>175</v>
      </c>
      <c r="K10" s="518" t="s">
        <v>79</v>
      </c>
      <c r="L10" s="518" t="s">
        <v>288</v>
      </c>
      <c r="M10" s="518" t="s">
        <v>93</v>
      </c>
      <c r="N10" s="1" t="s">
        <v>93</v>
      </c>
      <c r="O10" s="1" t="s">
        <v>96</v>
      </c>
      <c r="P10" s="1" t="s">
        <v>101</v>
      </c>
      <c r="Q10" s="1" t="s">
        <v>101</v>
      </c>
      <c r="R10" s="1"/>
      <c r="S10" s="1" t="s">
        <v>101</v>
      </c>
      <c r="T10" s="1"/>
      <c r="U10" s="1" t="s">
        <v>101</v>
      </c>
      <c r="V10" s="1"/>
      <c r="W10" s="1"/>
      <c r="X10" s="1"/>
      <c r="Y10" s="1"/>
      <c r="Z10" s="115" t="s">
        <v>62</v>
      </c>
    </row>
    <row r="11" spans="1:26" s="18" customFormat="1">
      <c r="A11" s="503">
        <v>3</v>
      </c>
      <c r="B11" s="112" t="s">
        <v>292</v>
      </c>
      <c r="C11" s="517" t="s">
        <v>1019</v>
      </c>
      <c r="D11" s="160" t="s">
        <v>62</v>
      </c>
      <c r="E11" s="500" t="s">
        <v>62</v>
      </c>
      <c r="F11" s="500" t="s">
        <v>62</v>
      </c>
      <c r="G11" s="113">
        <v>1950</v>
      </c>
      <c r="H11" s="235">
        <v>8163.34</v>
      </c>
      <c r="I11" s="1" t="s">
        <v>261</v>
      </c>
      <c r="J11" s="114" t="s">
        <v>175</v>
      </c>
      <c r="K11" s="518" t="s">
        <v>80</v>
      </c>
      <c r="L11" s="518" t="s">
        <v>289</v>
      </c>
      <c r="M11" s="518" t="s">
        <v>91</v>
      </c>
      <c r="N11" s="1" t="s">
        <v>93</v>
      </c>
      <c r="O11" s="1" t="s">
        <v>95</v>
      </c>
      <c r="P11" s="1" t="s">
        <v>99</v>
      </c>
      <c r="Q11" s="1" t="s">
        <v>99</v>
      </c>
      <c r="R11" s="1"/>
      <c r="S11" s="1" t="s">
        <v>99</v>
      </c>
      <c r="T11" s="1"/>
      <c r="U11" s="1" t="s">
        <v>99</v>
      </c>
      <c r="V11" s="1"/>
      <c r="W11" s="1"/>
      <c r="X11" s="1"/>
      <c r="Y11" s="1"/>
      <c r="Z11" s="115" t="s">
        <v>62</v>
      </c>
    </row>
    <row r="12" spans="1:26" s="18" customFormat="1">
      <c r="A12" s="504">
        <v>4</v>
      </c>
      <c r="B12" s="112" t="s">
        <v>68</v>
      </c>
      <c r="C12" s="517" t="s">
        <v>1019</v>
      </c>
      <c r="D12" s="160" t="s">
        <v>62</v>
      </c>
      <c r="E12" s="500" t="s">
        <v>62</v>
      </c>
      <c r="F12" s="500" t="s">
        <v>62</v>
      </c>
      <c r="G12" s="113">
        <v>1950</v>
      </c>
      <c r="H12" s="235">
        <v>1190.04</v>
      </c>
      <c r="I12" s="1" t="s">
        <v>261</v>
      </c>
      <c r="J12" s="116"/>
      <c r="K12" s="518" t="s">
        <v>79</v>
      </c>
      <c r="L12" s="518" t="s">
        <v>288</v>
      </c>
      <c r="M12" s="51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15" t="s">
        <v>62</v>
      </c>
    </row>
    <row r="13" spans="1:26" s="18" customFormat="1" ht="25.5">
      <c r="A13" s="503">
        <v>5</v>
      </c>
      <c r="B13" s="112" t="s">
        <v>385</v>
      </c>
      <c r="C13" s="517" t="s">
        <v>988</v>
      </c>
      <c r="D13" s="500"/>
      <c r="E13" s="500"/>
      <c r="F13" s="500"/>
      <c r="G13" s="113">
        <v>2003</v>
      </c>
      <c r="H13" s="235">
        <v>3890</v>
      </c>
      <c r="I13" s="1" t="s">
        <v>261</v>
      </c>
      <c r="J13" s="116"/>
      <c r="K13" s="518" t="s">
        <v>89</v>
      </c>
      <c r="L13" s="518" t="s">
        <v>290</v>
      </c>
      <c r="M13" s="51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15"/>
    </row>
    <row r="14" spans="1:26" s="18" customFormat="1" ht="25.5">
      <c r="A14" s="504">
        <v>6</v>
      </c>
      <c r="B14" s="112" t="s">
        <v>69</v>
      </c>
      <c r="C14" s="517" t="s">
        <v>988</v>
      </c>
      <c r="D14" s="500"/>
      <c r="E14" s="500"/>
      <c r="F14" s="500"/>
      <c r="G14" s="113">
        <v>2004</v>
      </c>
      <c r="H14" s="235">
        <v>6767.34</v>
      </c>
      <c r="I14" s="1" t="s">
        <v>261</v>
      </c>
      <c r="J14" s="116"/>
      <c r="K14" s="518" t="s">
        <v>81</v>
      </c>
      <c r="L14" s="518" t="s">
        <v>289</v>
      </c>
      <c r="M14" s="51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15"/>
    </row>
    <row r="15" spans="1:26" s="18" customFormat="1" ht="25.5">
      <c r="A15" s="503">
        <v>7</v>
      </c>
      <c r="B15" s="112" t="s">
        <v>70</v>
      </c>
      <c r="C15" s="517" t="s">
        <v>988</v>
      </c>
      <c r="D15" s="500"/>
      <c r="E15" s="500"/>
      <c r="F15" s="500"/>
      <c r="G15" s="113">
        <v>2003</v>
      </c>
      <c r="H15" s="235">
        <v>3890</v>
      </c>
      <c r="I15" s="1" t="s">
        <v>261</v>
      </c>
      <c r="J15" s="116"/>
      <c r="K15" s="518" t="s">
        <v>305</v>
      </c>
      <c r="L15" s="518" t="s">
        <v>287</v>
      </c>
      <c r="M15" s="51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15"/>
    </row>
    <row r="16" spans="1:26" s="18" customFormat="1" ht="25.5">
      <c r="A16" s="504">
        <v>8</v>
      </c>
      <c r="B16" s="112" t="s">
        <v>293</v>
      </c>
      <c r="C16" s="517" t="s">
        <v>988</v>
      </c>
      <c r="D16" s="500"/>
      <c r="E16" s="500"/>
      <c r="F16" s="500"/>
      <c r="G16" s="113">
        <v>2003</v>
      </c>
      <c r="H16" s="235">
        <v>4120</v>
      </c>
      <c r="I16" s="1" t="s">
        <v>261</v>
      </c>
      <c r="J16" s="116"/>
      <c r="K16" s="518" t="s">
        <v>82</v>
      </c>
      <c r="L16" s="518" t="s">
        <v>287</v>
      </c>
      <c r="M16" s="51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5"/>
    </row>
    <row r="17" spans="1:28" s="120" customFormat="1" ht="25.5">
      <c r="A17" s="503">
        <v>9</v>
      </c>
      <c r="B17" s="117" t="s">
        <v>294</v>
      </c>
      <c r="C17" s="414" t="s">
        <v>987</v>
      </c>
      <c r="D17" s="500" t="s">
        <v>78</v>
      </c>
      <c r="E17" s="500" t="s">
        <v>62</v>
      </c>
      <c r="F17" s="500" t="s">
        <v>62</v>
      </c>
      <c r="G17" s="118">
        <v>1991</v>
      </c>
      <c r="H17" s="439">
        <v>1430000</v>
      </c>
      <c r="I17" s="102" t="s">
        <v>381</v>
      </c>
      <c r="J17" s="119" t="s">
        <v>942</v>
      </c>
      <c r="K17" s="517" t="s">
        <v>83</v>
      </c>
      <c r="L17" s="517" t="s">
        <v>287</v>
      </c>
      <c r="M17" s="517" t="s">
        <v>92</v>
      </c>
      <c r="N17" s="508" t="s">
        <v>94</v>
      </c>
      <c r="O17" s="508" t="s">
        <v>97</v>
      </c>
      <c r="P17" s="508" t="s">
        <v>99</v>
      </c>
      <c r="Q17" s="508" t="s">
        <v>99</v>
      </c>
      <c r="R17" s="508" t="s">
        <v>99</v>
      </c>
      <c r="S17" s="508" t="s">
        <v>99</v>
      </c>
      <c r="T17" s="508"/>
      <c r="U17" s="508" t="s">
        <v>99</v>
      </c>
      <c r="V17" s="508"/>
      <c r="W17" s="508">
        <v>495.6</v>
      </c>
      <c r="X17" s="508">
        <v>2</v>
      </c>
      <c r="Y17" s="508" t="s">
        <v>78</v>
      </c>
      <c r="Z17" s="115" t="s">
        <v>62</v>
      </c>
    </row>
    <row r="18" spans="1:28" s="18" customFormat="1">
      <c r="A18" s="504">
        <v>10</v>
      </c>
      <c r="B18" s="112" t="s">
        <v>71</v>
      </c>
      <c r="C18" s="517" t="s">
        <v>76</v>
      </c>
      <c r="D18" s="500" t="s">
        <v>78</v>
      </c>
      <c r="E18" s="500" t="s">
        <v>62</v>
      </c>
      <c r="F18" s="500" t="s">
        <v>62</v>
      </c>
      <c r="G18" s="113">
        <v>1994</v>
      </c>
      <c r="H18" s="235">
        <v>57756.59</v>
      </c>
      <c r="I18" s="1" t="s">
        <v>261</v>
      </c>
      <c r="J18" s="114" t="s">
        <v>175</v>
      </c>
      <c r="K18" s="518" t="s">
        <v>389</v>
      </c>
      <c r="L18" s="518" t="s">
        <v>290</v>
      </c>
      <c r="M18" s="518" t="s">
        <v>92</v>
      </c>
      <c r="N18" s="1" t="s">
        <v>94</v>
      </c>
      <c r="O18" s="1" t="s">
        <v>96</v>
      </c>
      <c r="P18" s="1" t="s">
        <v>99</v>
      </c>
      <c r="Q18" s="1" t="s">
        <v>99</v>
      </c>
      <c r="R18" s="1"/>
      <c r="S18" s="1" t="s">
        <v>99</v>
      </c>
      <c r="T18" s="1"/>
      <c r="U18" s="1" t="s">
        <v>99</v>
      </c>
      <c r="V18" s="1"/>
      <c r="W18" s="1"/>
      <c r="X18" s="1">
        <v>1</v>
      </c>
      <c r="Y18" s="1"/>
      <c r="Z18" s="115" t="s">
        <v>62</v>
      </c>
    </row>
    <row r="19" spans="1:28" s="18" customFormat="1" ht="51">
      <c r="A19" s="503">
        <v>11</v>
      </c>
      <c r="B19" s="112" t="s">
        <v>291</v>
      </c>
      <c r="C19" s="518" t="s">
        <v>76</v>
      </c>
      <c r="D19" s="500" t="s">
        <v>78</v>
      </c>
      <c r="E19" s="500" t="s">
        <v>62</v>
      </c>
      <c r="F19" s="500" t="s">
        <v>62</v>
      </c>
      <c r="G19" s="113">
        <v>2000</v>
      </c>
      <c r="H19" s="235">
        <v>742398.58</v>
      </c>
      <c r="I19" s="1" t="s">
        <v>261</v>
      </c>
      <c r="J19" s="116" t="s">
        <v>943</v>
      </c>
      <c r="K19" s="518" t="s">
        <v>84</v>
      </c>
      <c r="L19" s="518" t="s">
        <v>290</v>
      </c>
      <c r="M19" s="518" t="s">
        <v>92</v>
      </c>
      <c r="N19" s="1" t="s">
        <v>94</v>
      </c>
      <c r="O19" s="1" t="s">
        <v>96</v>
      </c>
      <c r="P19" s="1" t="s">
        <v>100</v>
      </c>
      <c r="Q19" s="1" t="s">
        <v>100</v>
      </c>
      <c r="R19" s="1" t="s">
        <v>100</v>
      </c>
      <c r="S19" s="1" t="s">
        <v>100</v>
      </c>
      <c r="T19" s="1"/>
      <c r="U19" s="1" t="s">
        <v>100</v>
      </c>
      <c r="V19" s="1"/>
      <c r="W19" s="1"/>
      <c r="X19" s="1">
        <v>1</v>
      </c>
      <c r="Y19" s="1"/>
      <c r="Z19" s="115" t="s">
        <v>62</v>
      </c>
    </row>
    <row r="20" spans="1:28" s="18" customFormat="1">
      <c r="A20" s="504">
        <v>12</v>
      </c>
      <c r="B20" s="112" t="s">
        <v>295</v>
      </c>
      <c r="C20" s="518" t="s">
        <v>296</v>
      </c>
      <c r="D20" s="500" t="s">
        <v>78</v>
      </c>
      <c r="E20" s="500" t="s">
        <v>62</v>
      </c>
      <c r="F20" s="500" t="s">
        <v>62</v>
      </c>
      <c r="G20" s="113">
        <v>1983</v>
      </c>
      <c r="H20" s="235">
        <v>1933453.7</v>
      </c>
      <c r="I20" s="1" t="s">
        <v>261</v>
      </c>
      <c r="J20" s="116" t="s">
        <v>944</v>
      </c>
      <c r="K20" s="518" t="s">
        <v>85</v>
      </c>
      <c r="L20" s="518" t="s">
        <v>287</v>
      </c>
      <c r="M20" s="518" t="s">
        <v>92</v>
      </c>
      <c r="N20" s="1" t="s">
        <v>94</v>
      </c>
      <c r="O20" s="1" t="s">
        <v>95</v>
      </c>
      <c r="P20" s="1" t="s">
        <v>99</v>
      </c>
      <c r="Q20" s="1" t="s">
        <v>99</v>
      </c>
      <c r="R20" s="1" t="s">
        <v>99</v>
      </c>
      <c r="S20" s="1" t="s">
        <v>99</v>
      </c>
      <c r="T20" s="1"/>
      <c r="U20" s="1" t="s">
        <v>99</v>
      </c>
      <c r="V20" s="1"/>
      <c r="W20" s="1"/>
      <c r="X20" s="1">
        <v>2</v>
      </c>
      <c r="Y20" s="1" t="s">
        <v>62</v>
      </c>
      <c r="Z20" s="115" t="s">
        <v>78</v>
      </c>
    </row>
    <row r="21" spans="1:28" s="18" customFormat="1">
      <c r="A21" s="503">
        <v>13</v>
      </c>
      <c r="B21" s="112" t="s">
        <v>989</v>
      </c>
      <c r="C21" s="518" t="s">
        <v>240</v>
      </c>
      <c r="D21" s="500" t="s">
        <v>78</v>
      </c>
      <c r="E21" s="500" t="s">
        <v>62</v>
      </c>
      <c r="F21" s="500" t="s">
        <v>62</v>
      </c>
      <c r="G21" s="113">
        <v>1983</v>
      </c>
      <c r="H21" s="235">
        <v>69531.759999999995</v>
      </c>
      <c r="I21" s="1" t="s">
        <v>261</v>
      </c>
      <c r="J21" s="114" t="s">
        <v>175</v>
      </c>
      <c r="K21" s="518" t="s">
        <v>85</v>
      </c>
      <c r="L21" s="518" t="s">
        <v>287</v>
      </c>
      <c r="M21" s="518" t="s">
        <v>92</v>
      </c>
      <c r="N21" s="1" t="s">
        <v>94</v>
      </c>
      <c r="O21" s="1" t="s">
        <v>95</v>
      </c>
      <c r="P21" s="1" t="s">
        <v>99</v>
      </c>
      <c r="Q21" s="1"/>
      <c r="R21" s="1"/>
      <c r="S21" s="1"/>
      <c r="T21" s="1"/>
      <c r="U21" s="1"/>
      <c r="V21" s="1"/>
      <c r="W21" s="1"/>
      <c r="X21" s="1">
        <v>1</v>
      </c>
      <c r="Y21" s="1"/>
      <c r="Z21" s="115" t="s">
        <v>62</v>
      </c>
    </row>
    <row r="22" spans="1:28" s="18" customFormat="1" ht="25.5">
      <c r="A22" s="504">
        <v>14</v>
      </c>
      <c r="B22" s="112" t="s">
        <v>297</v>
      </c>
      <c r="C22" s="517" t="s">
        <v>1020</v>
      </c>
      <c r="D22" s="500"/>
      <c r="E22" s="500"/>
      <c r="F22" s="500"/>
      <c r="G22" s="113">
        <v>2005</v>
      </c>
      <c r="H22" s="235">
        <v>31148.93</v>
      </c>
      <c r="I22" s="1" t="s">
        <v>261</v>
      </c>
      <c r="J22" s="1"/>
      <c r="K22" s="518" t="s">
        <v>82</v>
      </c>
      <c r="L22" s="518" t="s">
        <v>287</v>
      </c>
      <c r="M22" s="51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15"/>
    </row>
    <row r="23" spans="1:28" s="18" customFormat="1">
      <c r="A23" s="503">
        <v>15</v>
      </c>
      <c r="B23" s="112" t="s">
        <v>298</v>
      </c>
      <c r="C23" s="518" t="s">
        <v>1025</v>
      </c>
      <c r="D23" s="500"/>
      <c r="E23" s="500"/>
      <c r="F23" s="500"/>
      <c r="G23" s="113">
        <v>1983</v>
      </c>
      <c r="H23" s="235">
        <v>5860.95</v>
      </c>
      <c r="I23" s="1" t="s">
        <v>261</v>
      </c>
      <c r="J23" s="1"/>
      <c r="K23" s="518" t="s">
        <v>85</v>
      </c>
      <c r="L23" s="518" t="s">
        <v>287</v>
      </c>
      <c r="M23" s="51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15"/>
    </row>
    <row r="24" spans="1:28" s="18" customFormat="1">
      <c r="A24" s="504">
        <v>16</v>
      </c>
      <c r="B24" s="112" t="s">
        <v>990</v>
      </c>
      <c r="C24" s="518" t="s">
        <v>1025</v>
      </c>
      <c r="D24" s="500"/>
      <c r="E24" s="500"/>
      <c r="F24" s="500"/>
      <c r="G24" s="113">
        <v>1983</v>
      </c>
      <c r="H24" s="235">
        <v>15378.9</v>
      </c>
      <c r="I24" s="1" t="s">
        <v>261</v>
      </c>
      <c r="J24" s="1"/>
      <c r="K24" s="518" t="s">
        <v>85</v>
      </c>
      <c r="L24" s="518" t="s">
        <v>287</v>
      </c>
      <c r="M24" s="51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15"/>
    </row>
    <row r="25" spans="1:28" s="18" customFormat="1">
      <c r="A25" s="503">
        <v>17</v>
      </c>
      <c r="B25" s="112" t="s">
        <v>991</v>
      </c>
      <c r="C25" s="518" t="s">
        <v>1025</v>
      </c>
      <c r="D25" s="500"/>
      <c r="E25" s="500"/>
      <c r="F25" s="500"/>
      <c r="G25" s="113">
        <v>1983</v>
      </c>
      <c r="H25" s="235">
        <v>31466.02</v>
      </c>
      <c r="I25" s="1" t="s">
        <v>261</v>
      </c>
      <c r="J25" s="1"/>
      <c r="K25" s="518" t="s">
        <v>85</v>
      </c>
      <c r="L25" s="518" t="s">
        <v>287</v>
      </c>
      <c r="M25" s="51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15"/>
    </row>
    <row r="26" spans="1:28" s="18" customFormat="1">
      <c r="A26" s="504">
        <v>18</v>
      </c>
      <c r="B26" s="112" t="s">
        <v>992</v>
      </c>
      <c r="C26" s="518" t="s">
        <v>1025</v>
      </c>
      <c r="D26" s="500"/>
      <c r="E26" s="500"/>
      <c r="F26" s="500"/>
      <c r="G26" s="113">
        <v>1983</v>
      </c>
      <c r="H26" s="235">
        <v>36042.839999999997</v>
      </c>
      <c r="I26" s="1" t="s">
        <v>261</v>
      </c>
      <c r="J26" s="1"/>
      <c r="K26" s="518" t="s">
        <v>85</v>
      </c>
      <c r="L26" s="518" t="s">
        <v>287</v>
      </c>
      <c r="M26" s="51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15"/>
    </row>
    <row r="27" spans="1:28" s="18" customFormat="1">
      <c r="A27" s="503">
        <v>19</v>
      </c>
      <c r="B27" s="112" t="s">
        <v>299</v>
      </c>
      <c r="C27" s="518" t="s">
        <v>1025</v>
      </c>
      <c r="D27" s="500"/>
      <c r="E27" s="500"/>
      <c r="F27" s="500"/>
      <c r="G27" s="113">
        <v>1989</v>
      </c>
      <c r="H27" s="235">
        <v>52730.59</v>
      </c>
      <c r="I27" s="1" t="s">
        <v>261</v>
      </c>
      <c r="J27" s="1"/>
      <c r="K27" s="518" t="s">
        <v>82</v>
      </c>
      <c r="L27" s="518" t="s">
        <v>287</v>
      </c>
      <c r="M27" s="51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15"/>
    </row>
    <row r="28" spans="1:28" s="18" customFormat="1" ht="25.5">
      <c r="A28" s="504">
        <v>20</v>
      </c>
      <c r="B28" s="112" t="s">
        <v>993</v>
      </c>
      <c r="C28" s="517" t="s">
        <v>1021</v>
      </c>
      <c r="D28" s="500"/>
      <c r="E28" s="500"/>
      <c r="F28" s="500"/>
      <c r="G28" s="113">
        <v>2005</v>
      </c>
      <c r="H28" s="235">
        <v>7765</v>
      </c>
      <c r="I28" s="1" t="s">
        <v>261</v>
      </c>
      <c r="J28" s="1"/>
      <c r="K28" s="518" t="s">
        <v>82</v>
      </c>
      <c r="L28" s="518" t="s">
        <v>287</v>
      </c>
      <c r="M28" s="51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15"/>
    </row>
    <row r="29" spans="1:28" s="18" customFormat="1" ht="25.5">
      <c r="A29" s="503">
        <v>21</v>
      </c>
      <c r="B29" s="112" t="s">
        <v>72</v>
      </c>
      <c r="C29" s="517" t="s">
        <v>1021</v>
      </c>
      <c r="D29" s="500"/>
      <c r="E29" s="500"/>
      <c r="F29" s="500"/>
      <c r="G29" s="113">
        <v>2002</v>
      </c>
      <c r="H29" s="235">
        <v>54447.83</v>
      </c>
      <c r="I29" s="1" t="s">
        <v>261</v>
      </c>
      <c r="J29" s="1"/>
      <c r="K29" s="518" t="s">
        <v>82</v>
      </c>
      <c r="L29" s="518" t="s">
        <v>287</v>
      </c>
      <c r="M29" s="51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15"/>
    </row>
    <row r="30" spans="1:28" s="18" customFormat="1" ht="25.5">
      <c r="A30" s="504">
        <v>22</v>
      </c>
      <c r="B30" s="112" t="s">
        <v>214</v>
      </c>
      <c r="C30" s="517" t="s">
        <v>1020</v>
      </c>
      <c r="D30" s="500"/>
      <c r="E30" s="500"/>
      <c r="F30" s="500"/>
      <c r="G30" s="113">
        <v>1983</v>
      </c>
      <c r="H30" s="235">
        <v>13902.12</v>
      </c>
      <c r="I30" s="1" t="s">
        <v>261</v>
      </c>
      <c r="J30" s="1"/>
      <c r="K30" s="518" t="s">
        <v>85</v>
      </c>
      <c r="L30" s="518" t="s">
        <v>287</v>
      </c>
      <c r="M30" s="51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15"/>
    </row>
    <row r="31" spans="1:28" s="5" customFormat="1" ht="25.5">
      <c r="A31" s="503">
        <v>23</v>
      </c>
      <c r="B31" s="225" t="s">
        <v>790</v>
      </c>
      <c r="C31" s="518" t="s">
        <v>165</v>
      </c>
      <c r="D31" s="76"/>
      <c r="E31" s="76"/>
      <c r="F31" s="76"/>
      <c r="G31" s="505">
        <v>1990</v>
      </c>
      <c r="H31" s="154">
        <v>45212.01</v>
      </c>
      <c r="I31" s="323" t="s">
        <v>261</v>
      </c>
      <c r="J31" s="505"/>
      <c r="K31" s="1" t="s">
        <v>108</v>
      </c>
      <c r="L31" s="1" t="s">
        <v>339</v>
      </c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430"/>
      <c r="Y31" s="430"/>
      <c r="Z31" s="431"/>
      <c r="AA31" s="122"/>
      <c r="AB31" s="122"/>
    </row>
    <row r="32" spans="1:28" s="18" customFormat="1" ht="25.5">
      <c r="A32" s="504">
        <v>24</v>
      </c>
      <c r="B32" s="112" t="s">
        <v>73</v>
      </c>
      <c r="C32" s="517" t="s">
        <v>1020</v>
      </c>
      <c r="D32" s="500"/>
      <c r="E32" s="500"/>
      <c r="F32" s="500"/>
      <c r="G32" s="113">
        <v>1997</v>
      </c>
      <c r="H32" s="235">
        <v>12950.3</v>
      </c>
      <c r="I32" s="1" t="s">
        <v>261</v>
      </c>
      <c r="J32" s="1"/>
      <c r="K32" s="518" t="s">
        <v>87</v>
      </c>
      <c r="L32" s="518" t="s">
        <v>287</v>
      </c>
      <c r="M32" s="51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15"/>
    </row>
    <row r="33" spans="1:26" s="120" customFormat="1">
      <c r="A33" s="503">
        <v>25</v>
      </c>
      <c r="B33" s="117" t="s">
        <v>386</v>
      </c>
      <c r="C33" s="517" t="s">
        <v>77</v>
      </c>
      <c r="D33" s="160"/>
      <c r="E33" s="160"/>
      <c r="F33" s="160"/>
      <c r="G33" s="118">
        <v>2010</v>
      </c>
      <c r="H33" s="236">
        <v>16000</v>
      </c>
      <c r="I33" s="508" t="s">
        <v>261</v>
      </c>
      <c r="J33" s="508"/>
      <c r="K33" s="517" t="s">
        <v>390</v>
      </c>
      <c r="L33" s="517" t="s">
        <v>287</v>
      </c>
      <c r="M33" s="517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14"/>
    </row>
    <row r="34" spans="1:26" s="18" customFormat="1" ht="25.5">
      <c r="A34" s="504">
        <v>26</v>
      </c>
      <c r="B34" s="112" t="s">
        <v>74</v>
      </c>
      <c r="C34" s="517" t="s">
        <v>1021</v>
      </c>
      <c r="D34" s="500"/>
      <c r="E34" s="500"/>
      <c r="F34" s="500"/>
      <c r="G34" s="113">
        <v>2010</v>
      </c>
      <c r="H34" s="235">
        <v>1177062.46</v>
      </c>
      <c r="I34" s="1" t="s">
        <v>261</v>
      </c>
      <c r="J34" s="1"/>
      <c r="K34" s="518" t="s">
        <v>86</v>
      </c>
      <c r="L34" s="518" t="s">
        <v>284</v>
      </c>
      <c r="M34" s="51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15"/>
    </row>
    <row r="35" spans="1:26" s="18" customFormat="1" ht="25.5">
      <c r="A35" s="503">
        <v>27</v>
      </c>
      <c r="B35" s="112" t="s">
        <v>300</v>
      </c>
      <c r="C35" s="517" t="s">
        <v>1021</v>
      </c>
      <c r="D35" s="500"/>
      <c r="E35" s="500"/>
      <c r="F35" s="500"/>
      <c r="G35" s="113">
        <v>2010</v>
      </c>
      <c r="H35" s="235">
        <v>223198.44</v>
      </c>
      <c r="I35" s="1" t="s">
        <v>261</v>
      </c>
      <c r="J35" s="1"/>
      <c r="K35" s="518" t="s">
        <v>82</v>
      </c>
      <c r="L35" s="518" t="s">
        <v>287</v>
      </c>
      <c r="M35" s="51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15"/>
    </row>
    <row r="36" spans="1:26" s="18" customFormat="1">
      <c r="A36" s="504">
        <v>28</v>
      </c>
      <c r="B36" s="112" t="s">
        <v>383</v>
      </c>
      <c r="C36" s="518" t="s">
        <v>77</v>
      </c>
      <c r="D36" s="500"/>
      <c r="E36" s="500"/>
      <c r="F36" s="500"/>
      <c r="G36" s="113">
        <v>2010</v>
      </c>
      <c r="H36" s="235">
        <v>27075.01</v>
      </c>
      <c r="I36" s="1" t="s">
        <v>261</v>
      </c>
      <c r="J36" s="1"/>
      <c r="K36" s="518" t="s">
        <v>391</v>
      </c>
      <c r="L36" s="518" t="s">
        <v>287</v>
      </c>
      <c r="M36" s="51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15"/>
    </row>
    <row r="37" spans="1:26" s="18" customFormat="1">
      <c r="A37" s="503">
        <v>29</v>
      </c>
      <c r="B37" s="112" t="s">
        <v>387</v>
      </c>
      <c r="C37" s="518" t="s">
        <v>77</v>
      </c>
      <c r="D37" s="500"/>
      <c r="E37" s="500"/>
      <c r="F37" s="500"/>
      <c r="G37" s="113">
        <v>2010</v>
      </c>
      <c r="H37" s="235">
        <v>8628.2000000000007</v>
      </c>
      <c r="I37" s="1" t="s">
        <v>261</v>
      </c>
      <c r="J37" s="1"/>
      <c r="K37" s="518" t="s">
        <v>392</v>
      </c>
      <c r="L37" s="518" t="s">
        <v>287</v>
      </c>
      <c r="M37" s="51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15"/>
    </row>
    <row r="38" spans="1:26" s="18" customFormat="1" ht="25.5">
      <c r="A38" s="504">
        <v>30</v>
      </c>
      <c r="B38" s="112" t="s">
        <v>994</v>
      </c>
      <c r="C38" s="518" t="s">
        <v>77</v>
      </c>
      <c r="D38" s="500"/>
      <c r="E38" s="500"/>
      <c r="F38" s="500"/>
      <c r="G38" s="113">
        <v>2012</v>
      </c>
      <c r="H38" s="235">
        <v>20704.66</v>
      </c>
      <c r="I38" s="1" t="s">
        <v>261</v>
      </c>
      <c r="J38" s="1"/>
      <c r="K38" s="518" t="s">
        <v>393</v>
      </c>
      <c r="L38" s="518" t="s">
        <v>287</v>
      </c>
      <c r="M38" s="51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15"/>
    </row>
    <row r="39" spans="1:26" s="18" customFormat="1">
      <c r="A39" s="503">
        <v>31</v>
      </c>
      <c r="B39" s="112" t="s">
        <v>301</v>
      </c>
      <c r="C39" s="518" t="s">
        <v>77</v>
      </c>
      <c r="D39" s="500"/>
      <c r="E39" s="500"/>
      <c r="F39" s="500"/>
      <c r="G39" s="113">
        <v>2010</v>
      </c>
      <c r="H39" s="235">
        <v>3629</v>
      </c>
      <c r="I39" s="1" t="s">
        <v>261</v>
      </c>
      <c r="J39" s="1"/>
      <c r="K39" s="518" t="s">
        <v>89</v>
      </c>
      <c r="L39" s="518" t="s">
        <v>287</v>
      </c>
      <c r="M39" s="51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15"/>
    </row>
    <row r="40" spans="1:26" s="18" customFormat="1">
      <c r="A40" s="504">
        <v>32</v>
      </c>
      <c r="B40" s="112" t="s">
        <v>1022</v>
      </c>
      <c r="C40" s="517" t="s">
        <v>119</v>
      </c>
      <c r="D40" s="500"/>
      <c r="E40" s="500"/>
      <c r="F40" s="500"/>
      <c r="G40" s="113">
        <v>2011</v>
      </c>
      <c r="H40" s="235">
        <v>7958.1</v>
      </c>
      <c r="I40" s="1" t="s">
        <v>261</v>
      </c>
      <c r="J40" s="1"/>
      <c r="K40" s="518" t="s">
        <v>89</v>
      </c>
      <c r="L40" s="518" t="s">
        <v>287</v>
      </c>
      <c r="M40" s="51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15"/>
    </row>
    <row r="41" spans="1:26" s="18" customFormat="1">
      <c r="A41" s="503">
        <v>33</v>
      </c>
      <c r="B41" s="112" t="s">
        <v>75</v>
      </c>
      <c r="C41" s="509" t="s">
        <v>76</v>
      </c>
      <c r="D41" s="500" t="s">
        <v>78</v>
      </c>
      <c r="E41" s="500" t="s">
        <v>62</v>
      </c>
      <c r="F41" s="500" t="s">
        <v>62</v>
      </c>
      <c r="G41" s="113">
        <v>2013</v>
      </c>
      <c r="H41" s="235">
        <v>316832.99</v>
      </c>
      <c r="I41" s="1" t="s">
        <v>261</v>
      </c>
      <c r="J41" s="1"/>
      <c r="K41" s="518" t="s">
        <v>90</v>
      </c>
      <c r="L41" s="518" t="s">
        <v>287</v>
      </c>
      <c r="M41" s="518" t="s">
        <v>92</v>
      </c>
      <c r="N41" s="1" t="s">
        <v>94</v>
      </c>
      <c r="O41" s="1" t="s">
        <v>307</v>
      </c>
      <c r="P41" s="1" t="s">
        <v>99</v>
      </c>
      <c r="Q41" s="1" t="s">
        <v>99</v>
      </c>
      <c r="R41" s="1"/>
      <c r="S41" s="1" t="s">
        <v>99</v>
      </c>
      <c r="T41" s="1"/>
      <c r="U41" s="1" t="s">
        <v>99</v>
      </c>
      <c r="V41" s="1"/>
      <c r="W41" s="1"/>
      <c r="X41" s="1">
        <v>1</v>
      </c>
      <c r="Y41" s="1"/>
      <c r="Z41" s="115" t="s">
        <v>62</v>
      </c>
    </row>
    <row r="42" spans="1:26" s="18" customFormat="1">
      <c r="A42" s="504">
        <v>34</v>
      </c>
      <c r="B42" s="112" t="s">
        <v>302</v>
      </c>
      <c r="C42" s="517" t="s">
        <v>119</v>
      </c>
      <c r="D42" s="500"/>
      <c r="E42" s="500"/>
      <c r="F42" s="500"/>
      <c r="G42" s="113">
        <v>2014</v>
      </c>
      <c r="H42" s="235">
        <v>154343.46</v>
      </c>
      <c r="I42" s="1" t="s">
        <v>261</v>
      </c>
      <c r="J42" s="1"/>
      <c r="K42" s="518" t="s">
        <v>122</v>
      </c>
      <c r="L42" s="518" t="s">
        <v>287</v>
      </c>
      <c r="M42" s="518"/>
      <c r="N42" s="1"/>
      <c r="O42" s="1"/>
      <c r="P42" s="1"/>
      <c r="Q42" s="1"/>
      <c r="R42" s="1" t="s">
        <v>99</v>
      </c>
      <c r="S42" s="1"/>
      <c r="T42" s="1"/>
      <c r="U42" s="1"/>
      <c r="V42" s="1"/>
      <c r="W42" s="1"/>
      <c r="X42" s="1"/>
      <c r="Y42" s="1"/>
      <c r="Z42" s="115"/>
    </row>
    <row r="43" spans="1:26" s="18" customFormat="1">
      <c r="A43" s="503">
        <v>35</v>
      </c>
      <c r="B43" s="112" t="s">
        <v>303</v>
      </c>
      <c r="C43" s="518" t="s">
        <v>77</v>
      </c>
      <c r="D43" s="500"/>
      <c r="E43" s="500"/>
      <c r="F43" s="500"/>
      <c r="G43" s="113">
        <v>2014</v>
      </c>
      <c r="H43" s="235">
        <v>46366.04</v>
      </c>
      <c r="I43" s="1" t="s">
        <v>261</v>
      </c>
      <c r="J43" s="1"/>
      <c r="K43" s="518" t="s">
        <v>306</v>
      </c>
      <c r="L43" s="518" t="s">
        <v>287</v>
      </c>
      <c r="M43" s="51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15"/>
    </row>
    <row r="44" spans="1:26" s="18" customFormat="1">
      <c r="A44" s="504">
        <v>36</v>
      </c>
      <c r="B44" s="112" t="s">
        <v>388</v>
      </c>
      <c r="C44" s="509" t="s">
        <v>76</v>
      </c>
      <c r="D44" s="500" t="s">
        <v>78</v>
      </c>
      <c r="E44" s="500" t="s">
        <v>62</v>
      </c>
      <c r="F44" s="500" t="s">
        <v>62</v>
      </c>
      <c r="G44" s="113">
        <v>1950</v>
      </c>
      <c r="H44" s="439">
        <v>822000</v>
      </c>
      <c r="I44" s="519" t="s">
        <v>381</v>
      </c>
      <c r="J44" s="1"/>
      <c r="K44" s="518" t="s">
        <v>86</v>
      </c>
      <c r="L44" s="518" t="s">
        <v>284</v>
      </c>
      <c r="M44" s="518" t="s">
        <v>93</v>
      </c>
      <c r="N44" s="1"/>
      <c r="O44" s="1"/>
      <c r="P44" s="1" t="s">
        <v>99</v>
      </c>
      <c r="Q44" s="1" t="s">
        <v>99</v>
      </c>
      <c r="R44" s="1"/>
      <c r="S44" s="1" t="s">
        <v>99</v>
      </c>
      <c r="T44" s="1"/>
      <c r="U44" s="1"/>
      <c r="V44" s="1"/>
      <c r="W44" s="1">
        <v>240</v>
      </c>
      <c r="X44" s="1">
        <v>1</v>
      </c>
      <c r="Y44" s="1"/>
      <c r="Z44" s="115" t="s">
        <v>62</v>
      </c>
    </row>
    <row r="45" spans="1:26" s="18" customFormat="1" ht="24">
      <c r="A45" s="503">
        <v>37</v>
      </c>
      <c r="B45" s="112" t="s">
        <v>926</v>
      </c>
      <c r="C45" s="518" t="s">
        <v>77</v>
      </c>
      <c r="D45" s="500"/>
      <c r="E45" s="500"/>
      <c r="F45" s="500"/>
      <c r="G45" s="113">
        <v>2015</v>
      </c>
      <c r="H45" s="235">
        <v>26219.91</v>
      </c>
      <c r="I45" s="1" t="s">
        <v>261</v>
      </c>
      <c r="J45" s="1"/>
      <c r="K45" s="518" t="s">
        <v>81</v>
      </c>
      <c r="L45" s="518" t="s">
        <v>289</v>
      </c>
      <c r="M45" s="51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15"/>
    </row>
    <row r="46" spans="1:26" s="18" customFormat="1" ht="24">
      <c r="A46" s="504">
        <v>38</v>
      </c>
      <c r="B46" s="112" t="s">
        <v>927</v>
      </c>
      <c r="C46" s="517" t="s">
        <v>119</v>
      </c>
      <c r="D46" s="500"/>
      <c r="E46" s="500"/>
      <c r="F46" s="500"/>
      <c r="G46" s="113">
        <v>2015</v>
      </c>
      <c r="H46" s="235">
        <v>5001.18</v>
      </c>
      <c r="I46" s="1" t="s">
        <v>261</v>
      </c>
      <c r="J46" s="1"/>
      <c r="K46" s="518" t="s">
        <v>394</v>
      </c>
      <c r="L46" s="518" t="s">
        <v>284</v>
      </c>
      <c r="M46" s="51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15"/>
    </row>
    <row r="47" spans="1:26" s="18" customFormat="1" ht="25.5">
      <c r="A47" s="503">
        <v>39</v>
      </c>
      <c r="B47" s="112" t="s">
        <v>928</v>
      </c>
      <c r="C47" s="517" t="s">
        <v>988</v>
      </c>
      <c r="D47" s="500"/>
      <c r="E47" s="500"/>
      <c r="F47" s="500"/>
      <c r="G47" s="113">
        <v>2012</v>
      </c>
      <c r="H47" s="235">
        <v>5584.2</v>
      </c>
      <c r="I47" s="1" t="s">
        <v>261</v>
      </c>
      <c r="J47" s="1"/>
      <c r="K47" s="518" t="s">
        <v>395</v>
      </c>
      <c r="L47" s="518" t="s">
        <v>401</v>
      </c>
      <c r="M47" s="51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15"/>
    </row>
    <row r="48" spans="1:26" s="18" customFormat="1" ht="25.5">
      <c r="A48" s="504">
        <v>40</v>
      </c>
      <c r="B48" s="112" t="s">
        <v>928</v>
      </c>
      <c r="C48" s="517" t="s">
        <v>988</v>
      </c>
      <c r="D48" s="500"/>
      <c r="E48" s="500"/>
      <c r="F48" s="500"/>
      <c r="G48" s="113">
        <v>2012</v>
      </c>
      <c r="H48" s="235">
        <v>4000</v>
      </c>
      <c r="I48" s="1" t="s">
        <v>261</v>
      </c>
      <c r="J48" s="1"/>
      <c r="K48" s="518" t="s">
        <v>396</v>
      </c>
      <c r="L48" s="518" t="s">
        <v>287</v>
      </c>
      <c r="M48" s="51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15"/>
    </row>
    <row r="49" spans="1:27" s="18" customFormat="1" ht="24">
      <c r="A49" s="503">
        <v>41</v>
      </c>
      <c r="B49" s="112" t="s">
        <v>929</v>
      </c>
      <c r="C49" s="518" t="s">
        <v>77</v>
      </c>
      <c r="D49" s="500"/>
      <c r="E49" s="500"/>
      <c r="F49" s="500"/>
      <c r="G49" s="113">
        <v>2012</v>
      </c>
      <c r="H49" s="235">
        <v>26659.13</v>
      </c>
      <c r="I49" s="1" t="s">
        <v>261</v>
      </c>
      <c r="J49" s="1"/>
      <c r="K49" s="518" t="s">
        <v>89</v>
      </c>
      <c r="L49" s="518" t="s">
        <v>400</v>
      </c>
      <c r="M49" s="51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15"/>
    </row>
    <row r="50" spans="1:27" s="18" customFormat="1" ht="25.5">
      <c r="A50" s="504">
        <v>42</v>
      </c>
      <c r="B50" s="112" t="s">
        <v>928</v>
      </c>
      <c r="C50" s="517" t="s">
        <v>988</v>
      </c>
      <c r="D50" s="500"/>
      <c r="E50" s="500"/>
      <c r="F50" s="500"/>
      <c r="G50" s="113">
        <v>2012</v>
      </c>
      <c r="H50" s="235">
        <v>7872</v>
      </c>
      <c r="I50" s="1" t="s">
        <v>261</v>
      </c>
      <c r="J50" s="1"/>
      <c r="K50" s="518" t="s">
        <v>937</v>
      </c>
      <c r="L50" s="518" t="s">
        <v>287</v>
      </c>
      <c r="M50" s="51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15"/>
    </row>
    <row r="51" spans="1:27" s="18" customFormat="1" ht="25.5">
      <c r="A51" s="503">
        <v>43</v>
      </c>
      <c r="B51" s="112" t="s">
        <v>930</v>
      </c>
      <c r="C51" s="517" t="s">
        <v>988</v>
      </c>
      <c r="D51" s="500"/>
      <c r="E51" s="500"/>
      <c r="F51" s="500"/>
      <c r="G51" s="113">
        <v>2010</v>
      </c>
      <c r="H51" s="235">
        <v>4477.1499999999996</v>
      </c>
      <c r="I51" s="1" t="s">
        <v>261</v>
      </c>
      <c r="J51" s="1"/>
      <c r="K51" s="518" t="s">
        <v>397</v>
      </c>
      <c r="L51" s="518" t="s">
        <v>401</v>
      </c>
      <c r="M51" s="51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15"/>
    </row>
    <row r="52" spans="1:27" s="18" customFormat="1" ht="25.5">
      <c r="A52" s="504">
        <v>44</v>
      </c>
      <c r="B52" s="112" t="s">
        <v>930</v>
      </c>
      <c r="C52" s="517" t="s">
        <v>988</v>
      </c>
      <c r="D52" s="500"/>
      <c r="E52" s="500"/>
      <c r="F52" s="500"/>
      <c r="G52" s="113">
        <v>2011</v>
      </c>
      <c r="H52" s="235">
        <v>5436.6</v>
      </c>
      <c r="I52" s="1" t="s">
        <v>261</v>
      </c>
      <c r="J52" s="1"/>
      <c r="K52" s="518" t="s">
        <v>110</v>
      </c>
      <c r="L52" s="518" t="s">
        <v>402</v>
      </c>
      <c r="M52" s="51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15"/>
    </row>
    <row r="53" spans="1:27" s="18" customFormat="1" ht="25.5">
      <c r="A53" s="503">
        <v>45</v>
      </c>
      <c r="B53" s="112" t="s">
        <v>931</v>
      </c>
      <c r="C53" s="517" t="s">
        <v>988</v>
      </c>
      <c r="D53" s="500"/>
      <c r="E53" s="500"/>
      <c r="F53" s="500"/>
      <c r="G53" s="113">
        <v>2012</v>
      </c>
      <c r="H53" s="235">
        <v>3936</v>
      </c>
      <c r="I53" s="1" t="s">
        <v>261</v>
      </c>
      <c r="J53" s="1"/>
      <c r="K53" s="518" t="s">
        <v>110</v>
      </c>
      <c r="L53" s="518" t="s">
        <v>402</v>
      </c>
      <c r="M53" s="51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15"/>
    </row>
    <row r="54" spans="1:27" s="18" customFormat="1" ht="24">
      <c r="A54" s="504">
        <v>46</v>
      </c>
      <c r="B54" s="112" t="s">
        <v>932</v>
      </c>
      <c r="C54" s="518" t="s">
        <v>77</v>
      </c>
      <c r="D54" s="500"/>
      <c r="E54" s="500"/>
      <c r="F54" s="500"/>
      <c r="G54" s="113">
        <v>2010</v>
      </c>
      <c r="H54" s="235">
        <v>1500</v>
      </c>
      <c r="I54" s="1" t="s">
        <v>261</v>
      </c>
      <c r="J54" s="1"/>
      <c r="K54" s="518" t="s">
        <v>938</v>
      </c>
      <c r="L54" s="518" t="s">
        <v>403</v>
      </c>
      <c r="M54" s="51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15"/>
      <c r="AA54" s="121"/>
    </row>
    <row r="55" spans="1:27" s="18" customFormat="1" ht="24">
      <c r="A55" s="503">
        <v>47</v>
      </c>
      <c r="B55" s="112" t="s">
        <v>933</v>
      </c>
      <c r="C55" s="518" t="s">
        <v>77</v>
      </c>
      <c r="D55" s="500"/>
      <c r="E55" s="500"/>
      <c r="F55" s="500"/>
      <c r="G55" s="113">
        <v>2015</v>
      </c>
      <c r="H55" s="235">
        <v>17215.080000000002</v>
      </c>
      <c r="I55" s="1" t="s">
        <v>261</v>
      </c>
      <c r="J55" s="1"/>
      <c r="K55" s="518" t="s">
        <v>109</v>
      </c>
      <c r="L55" s="518" t="s">
        <v>287</v>
      </c>
      <c r="M55" s="51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15"/>
      <c r="AA55" s="121"/>
    </row>
    <row r="56" spans="1:27" s="18" customFormat="1" ht="24">
      <c r="A56" s="504">
        <v>48</v>
      </c>
      <c r="B56" s="112" t="s">
        <v>934</v>
      </c>
      <c r="C56" s="518" t="s">
        <v>77</v>
      </c>
      <c r="D56" s="500"/>
      <c r="E56" s="500"/>
      <c r="F56" s="500"/>
      <c r="G56" s="113">
        <v>2016</v>
      </c>
      <c r="H56" s="235">
        <v>3790.86</v>
      </c>
      <c r="I56" s="1" t="s">
        <v>261</v>
      </c>
      <c r="J56" s="1"/>
      <c r="K56" s="518" t="s">
        <v>502</v>
      </c>
      <c r="L56" s="518" t="s">
        <v>287</v>
      </c>
      <c r="M56" s="51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15"/>
      <c r="AA56" s="121"/>
    </row>
    <row r="57" spans="1:27" s="18" customFormat="1" ht="25.5">
      <c r="A57" s="503">
        <v>49</v>
      </c>
      <c r="B57" s="58" t="s">
        <v>934</v>
      </c>
      <c r="C57" s="1" t="s">
        <v>77</v>
      </c>
      <c r="D57" s="1"/>
      <c r="E57" s="1"/>
      <c r="F57" s="1"/>
      <c r="G57" s="1">
        <v>2011</v>
      </c>
      <c r="H57" s="500">
        <v>17240</v>
      </c>
      <c r="I57" s="1" t="s">
        <v>261</v>
      </c>
      <c r="J57" s="1"/>
      <c r="K57" s="1" t="s">
        <v>398</v>
      </c>
      <c r="L57" s="1" t="s">
        <v>287</v>
      </c>
      <c r="M57" s="1"/>
      <c r="N57" s="505"/>
      <c r="O57" s="438"/>
      <c r="P57" s="1"/>
      <c r="Q57" s="1"/>
      <c r="R57" s="1"/>
      <c r="S57" s="1"/>
      <c r="T57" s="1"/>
      <c r="U57" s="1"/>
      <c r="V57" s="1"/>
      <c r="W57" s="1"/>
      <c r="X57" s="89"/>
      <c r="Y57" s="89"/>
      <c r="Z57" s="432"/>
      <c r="AA57" s="122"/>
    </row>
    <row r="58" spans="1:27" s="18" customFormat="1" ht="25.5">
      <c r="A58" s="504">
        <v>50</v>
      </c>
      <c r="B58" s="112" t="s">
        <v>935</v>
      </c>
      <c r="C58" s="517" t="s">
        <v>988</v>
      </c>
      <c r="D58" s="500"/>
      <c r="E58" s="500"/>
      <c r="F58" s="500"/>
      <c r="G58" s="113">
        <v>2015</v>
      </c>
      <c r="H58" s="235">
        <v>5290.23</v>
      </c>
      <c r="I58" s="1" t="s">
        <v>261</v>
      </c>
      <c r="J58" s="1"/>
      <c r="K58" s="518" t="s">
        <v>90</v>
      </c>
      <c r="L58" s="518" t="s">
        <v>289</v>
      </c>
      <c r="M58" s="51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15"/>
      <c r="AA58" s="121"/>
    </row>
    <row r="59" spans="1:27" s="18" customFormat="1" ht="25.5">
      <c r="A59" s="503">
        <v>51</v>
      </c>
      <c r="B59" s="112" t="s">
        <v>935</v>
      </c>
      <c r="C59" s="517" t="s">
        <v>988</v>
      </c>
      <c r="D59" s="500"/>
      <c r="E59" s="500"/>
      <c r="F59" s="500"/>
      <c r="G59" s="113">
        <v>2015</v>
      </c>
      <c r="H59" s="235">
        <v>5290.23</v>
      </c>
      <c r="I59" s="1" t="s">
        <v>261</v>
      </c>
      <c r="J59" s="1"/>
      <c r="K59" s="518" t="s">
        <v>939</v>
      </c>
      <c r="L59" s="518" t="s">
        <v>339</v>
      </c>
      <c r="M59" s="51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15"/>
      <c r="AA59" s="121"/>
    </row>
    <row r="60" spans="1:27" s="18" customFormat="1" ht="25.5">
      <c r="A60" s="504">
        <v>52</v>
      </c>
      <c r="B60" s="58" t="s">
        <v>791</v>
      </c>
      <c r="C60" s="517" t="s">
        <v>988</v>
      </c>
      <c r="D60" s="1"/>
      <c r="E60" s="1"/>
      <c r="F60" s="1"/>
      <c r="G60" s="1">
        <v>2017</v>
      </c>
      <c r="H60" s="500">
        <v>6947.94</v>
      </c>
      <c r="I60" s="1" t="s">
        <v>261</v>
      </c>
      <c r="J60" s="1"/>
      <c r="K60" s="1" t="s">
        <v>504</v>
      </c>
      <c r="L60" s="1" t="s">
        <v>339</v>
      </c>
      <c r="M60" s="1"/>
      <c r="N60" s="505"/>
      <c r="O60" s="1"/>
      <c r="P60" s="1"/>
      <c r="Q60" s="1"/>
      <c r="R60" s="1"/>
      <c r="S60" s="1"/>
      <c r="T60" s="1"/>
      <c r="U60" s="1"/>
      <c r="V60" s="1"/>
      <c r="W60" s="1"/>
      <c r="X60" s="89"/>
      <c r="Y60" s="89"/>
      <c r="Z60" s="432"/>
      <c r="AA60" s="122"/>
    </row>
    <row r="61" spans="1:27" s="18" customFormat="1" ht="25.5">
      <c r="A61" s="503">
        <v>53</v>
      </c>
      <c r="B61" s="58" t="s">
        <v>791</v>
      </c>
      <c r="C61" s="517" t="s">
        <v>988</v>
      </c>
      <c r="D61" s="1"/>
      <c r="E61" s="1"/>
      <c r="F61" s="1"/>
      <c r="G61" s="1">
        <v>2017</v>
      </c>
      <c r="H61" s="500">
        <v>5998.1</v>
      </c>
      <c r="I61" s="1" t="s">
        <v>261</v>
      </c>
      <c r="J61" s="1"/>
      <c r="K61" s="1" t="s">
        <v>793</v>
      </c>
      <c r="L61" s="1" t="s">
        <v>339</v>
      </c>
      <c r="M61" s="1"/>
      <c r="N61" s="505"/>
      <c r="O61" s="1"/>
      <c r="P61" s="1"/>
      <c r="Q61" s="1"/>
      <c r="R61" s="1"/>
      <c r="S61" s="1"/>
      <c r="T61" s="1"/>
      <c r="U61" s="1"/>
      <c r="V61" s="1"/>
      <c r="W61" s="1"/>
      <c r="X61" s="89"/>
      <c r="Y61" s="89"/>
      <c r="Z61" s="432"/>
      <c r="AA61" s="122"/>
    </row>
    <row r="62" spans="1:27" s="18" customFormat="1" ht="25.5">
      <c r="A62" s="504">
        <v>54</v>
      </c>
      <c r="B62" s="58" t="s">
        <v>791</v>
      </c>
      <c r="C62" s="517" t="s">
        <v>988</v>
      </c>
      <c r="D62" s="1"/>
      <c r="E62" s="1"/>
      <c r="F62" s="1"/>
      <c r="G62" s="1">
        <v>2017</v>
      </c>
      <c r="H62" s="500">
        <v>6947.94</v>
      </c>
      <c r="I62" s="1" t="s">
        <v>261</v>
      </c>
      <c r="J62" s="1"/>
      <c r="K62" s="1" t="s">
        <v>794</v>
      </c>
      <c r="L62" s="1" t="s">
        <v>339</v>
      </c>
      <c r="M62" s="1"/>
      <c r="N62" s="505"/>
      <c r="O62" s="1"/>
      <c r="P62" s="1"/>
      <c r="Q62" s="1"/>
      <c r="R62" s="1"/>
      <c r="S62" s="1"/>
      <c r="T62" s="1"/>
      <c r="U62" s="1"/>
      <c r="V62" s="1"/>
      <c r="W62" s="1"/>
      <c r="X62" s="89"/>
      <c r="Y62" s="89"/>
      <c r="Z62" s="432"/>
      <c r="AA62" s="122"/>
    </row>
    <row r="63" spans="1:27" s="18" customFormat="1" ht="25.5">
      <c r="A63" s="503">
        <v>55</v>
      </c>
      <c r="B63" s="58" t="s">
        <v>791</v>
      </c>
      <c r="C63" s="517" t="s">
        <v>988</v>
      </c>
      <c r="D63" s="1"/>
      <c r="E63" s="1"/>
      <c r="F63" s="1"/>
      <c r="G63" s="1">
        <v>2017</v>
      </c>
      <c r="H63" s="500">
        <v>6008.1</v>
      </c>
      <c r="I63" s="1" t="s">
        <v>261</v>
      </c>
      <c r="J63" s="1"/>
      <c r="K63" s="1" t="s">
        <v>795</v>
      </c>
      <c r="L63" s="1" t="s">
        <v>339</v>
      </c>
      <c r="M63" s="1"/>
      <c r="N63" s="505"/>
      <c r="O63" s="1"/>
      <c r="P63" s="1"/>
      <c r="Q63" s="1"/>
      <c r="R63" s="1"/>
      <c r="S63" s="1"/>
      <c r="T63" s="1"/>
      <c r="U63" s="1"/>
      <c r="V63" s="1"/>
      <c r="W63" s="1"/>
      <c r="X63" s="89"/>
      <c r="Y63" s="89"/>
      <c r="Z63" s="432"/>
      <c r="AA63" s="122"/>
    </row>
    <row r="64" spans="1:27" s="18" customFormat="1" ht="25.5">
      <c r="A64" s="504">
        <v>56</v>
      </c>
      <c r="B64" s="58" t="s">
        <v>791</v>
      </c>
      <c r="C64" s="517" t="s">
        <v>988</v>
      </c>
      <c r="D64" s="1"/>
      <c r="E64" s="1"/>
      <c r="F64" s="1"/>
      <c r="G64" s="1">
        <v>2017</v>
      </c>
      <c r="H64" s="500">
        <v>6008.1</v>
      </c>
      <c r="I64" s="1" t="s">
        <v>261</v>
      </c>
      <c r="J64" s="116"/>
      <c r="K64" s="1" t="s">
        <v>796</v>
      </c>
      <c r="L64" s="1" t="s">
        <v>339</v>
      </c>
      <c r="M64" s="1"/>
      <c r="N64" s="505"/>
      <c r="O64" s="1"/>
      <c r="P64" s="1"/>
      <c r="Q64" s="1"/>
      <c r="R64" s="1"/>
      <c r="S64" s="1"/>
      <c r="T64" s="1"/>
      <c r="U64" s="1"/>
      <c r="V64" s="1"/>
      <c r="W64" s="1"/>
      <c r="X64" s="89"/>
      <c r="Y64" s="89"/>
      <c r="Z64" s="432"/>
      <c r="AA64" s="122"/>
    </row>
    <row r="65" spans="1:28" s="18" customFormat="1" ht="25.5">
      <c r="A65" s="503">
        <v>57</v>
      </c>
      <c r="B65" s="58" t="s">
        <v>791</v>
      </c>
      <c r="C65" s="517" t="s">
        <v>988</v>
      </c>
      <c r="D65" s="1"/>
      <c r="E65" s="1"/>
      <c r="F65" s="1"/>
      <c r="G65" s="1">
        <v>2017</v>
      </c>
      <c r="H65" s="500">
        <v>6008.1</v>
      </c>
      <c r="I65" s="1" t="s">
        <v>261</v>
      </c>
      <c r="J65" s="1"/>
      <c r="K65" s="1" t="s">
        <v>797</v>
      </c>
      <c r="L65" s="1" t="s">
        <v>339</v>
      </c>
      <c r="M65" s="1"/>
      <c r="N65" s="505"/>
      <c r="O65" s="1"/>
      <c r="P65" s="1"/>
      <c r="Q65" s="1"/>
      <c r="R65" s="1"/>
      <c r="S65" s="1"/>
      <c r="T65" s="1"/>
      <c r="U65" s="1"/>
      <c r="V65" s="1"/>
      <c r="W65" s="1"/>
      <c r="X65" s="89"/>
      <c r="Y65" s="89"/>
      <c r="Z65" s="432"/>
      <c r="AA65" s="122"/>
      <c r="AB65" s="122"/>
    </row>
    <row r="66" spans="1:28" s="5" customFormat="1" ht="25.5">
      <c r="A66" s="504">
        <v>58</v>
      </c>
      <c r="B66" s="76" t="s">
        <v>791</v>
      </c>
      <c r="C66" s="517" t="s">
        <v>988</v>
      </c>
      <c r="D66" s="1"/>
      <c r="E66" s="1"/>
      <c r="F66" s="1"/>
      <c r="G66" s="507">
        <v>2016</v>
      </c>
      <c r="H66" s="154">
        <v>3567</v>
      </c>
      <c r="I66" s="324" t="s">
        <v>261</v>
      </c>
      <c r="J66" s="507"/>
      <c r="K66" s="1" t="s">
        <v>503</v>
      </c>
      <c r="L66" s="1" t="s">
        <v>339</v>
      </c>
      <c r="M66" s="505"/>
      <c r="N66" s="505"/>
      <c r="O66" s="1"/>
      <c r="P66" s="505"/>
      <c r="Q66" s="505"/>
      <c r="R66" s="505"/>
      <c r="S66" s="505"/>
      <c r="T66" s="505"/>
      <c r="U66" s="505"/>
      <c r="V66" s="505"/>
      <c r="W66" s="505"/>
      <c r="X66" s="430"/>
      <c r="Y66" s="430"/>
      <c r="Z66" s="431"/>
      <c r="AA66" s="122"/>
      <c r="AB66" s="122"/>
    </row>
    <row r="67" spans="1:28" s="5" customFormat="1" ht="25.5">
      <c r="A67" s="503">
        <v>59</v>
      </c>
      <c r="B67" s="76" t="s">
        <v>791</v>
      </c>
      <c r="C67" s="517" t="s">
        <v>988</v>
      </c>
      <c r="D67" s="1"/>
      <c r="E67" s="1"/>
      <c r="F67" s="1"/>
      <c r="G67" s="507">
        <v>2016</v>
      </c>
      <c r="H67" s="154">
        <v>3567</v>
      </c>
      <c r="I67" s="324" t="s">
        <v>261</v>
      </c>
      <c r="J67" s="507"/>
      <c r="K67" s="1" t="s">
        <v>106</v>
      </c>
      <c r="L67" s="1" t="s">
        <v>339</v>
      </c>
      <c r="M67" s="505"/>
      <c r="N67" s="505"/>
      <c r="O67" s="1"/>
      <c r="P67" s="505"/>
      <c r="Q67" s="505"/>
      <c r="R67" s="505"/>
      <c r="S67" s="505"/>
      <c r="T67" s="505"/>
      <c r="U67" s="505"/>
      <c r="V67" s="505"/>
      <c r="W67" s="505"/>
      <c r="X67" s="430"/>
      <c r="Y67" s="430"/>
      <c r="Z67" s="431"/>
      <c r="AA67" s="122"/>
      <c r="AB67" s="122"/>
    </row>
    <row r="68" spans="1:28" s="5" customFormat="1" ht="25.5">
      <c r="A68" s="504">
        <v>60</v>
      </c>
      <c r="B68" s="76" t="s">
        <v>791</v>
      </c>
      <c r="C68" s="517" t="s">
        <v>988</v>
      </c>
      <c r="D68" s="1"/>
      <c r="E68" s="1"/>
      <c r="F68" s="1"/>
      <c r="G68" s="507">
        <v>2016</v>
      </c>
      <c r="H68" s="154">
        <v>3567</v>
      </c>
      <c r="I68" s="324" t="s">
        <v>261</v>
      </c>
      <c r="J68" s="507"/>
      <c r="K68" s="1" t="s">
        <v>504</v>
      </c>
      <c r="L68" s="1" t="s">
        <v>339</v>
      </c>
      <c r="M68" s="505"/>
      <c r="N68" s="505"/>
      <c r="O68" s="505"/>
      <c r="P68" s="505"/>
      <c r="Q68" s="505"/>
      <c r="R68" s="505"/>
      <c r="S68" s="505"/>
      <c r="T68" s="505"/>
      <c r="U68" s="505"/>
      <c r="V68" s="505"/>
      <c r="W68" s="505"/>
      <c r="X68" s="430"/>
      <c r="Y68" s="430"/>
      <c r="Z68" s="431"/>
      <c r="AA68" s="122"/>
      <c r="AB68" s="122"/>
    </row>
    <row r="69" spans="1:28" s="5" customFormat="1" ht="25.5">
      <c r="A69" s="503">
        <v>61</v>
      </c>
      <c r="B69" s="76" t="s">
        <v>791</v>
      </c>
      <c r="C69" s="517" t="s">
        <v>988</v>
      </c>
      <c r="D69" s="1"/>
      <c r="E69" s="1"/>
      <c r="F69" s="1"/>
      <c r="G69" s="507">
        <v>2016</v>
      </c>
      <c r="H69" s="154">
        <v>3567</v>
      </c>
      <c r="I69" s="324" t="s">
        <v>261</v>
      </c>
      <c r="J69" s="507"/>
      <c r="K69" s="1" t="s">
        <v>505</v>
      </c>
      <c r="L69" s="1" t="s">
        <v>339</v>
      </c>
      <c r="M69" s="505"/>
      <c r="N69" s="505"/>
      <c r="O69" s="505"/>
      <c r="P69" s="505"/>
      <c r="Q69" s="505"/>
      <c r="R69" s="505"/>
      <c r="S69" s="505"/>
      <c r="T69" s="505"/>
      <c r="U69" s="505"/>
      <c r="V69" s="505"/>
      <c r="W69" s="505"/>
      <c r="X69" s="430"/>
      <c r="Y69" s="430"/>
      <c r="Z69" s="431"/>
      <c r="AA69" s="122"/>
      <c r="AB69" s="122"/>
    </row>
    <row r="70" spans="1:28" s="5" customFormat="1" ht="25.5">
      <c r="A70" s="504">
        <v>62</v>
      </c>
      <c r="B70" s="76" t="s">
        <v>506</v>
      </c>
      <c r="C70" s="1" t="s">
        <v>987</v>
      </c>
      <c r="D70" s="1" t="s">
        <v>270</v>
      </c>
      <c r="E70" s="1" t="s">
        <v>792</v>
      </c>
      <c r="F70" s="1" t="s">
        <v>792</v>
      </c>
      <c r="G70" s="507">
        <v>1987</v>
      </c>
      <c r="H70" s="154">
        <v>19858.93</v>
      </c>
      <c r="I70" s="324" t="s">
        <v>261</v>
      </c>
      <c r="J70" s="507" t="s">
        <v>945</v>
      </c>
      <c r="K70" s="1" t="s">
        <v>502</v>
      </c>
      <c r="L70" s="1" t="s">
        <v>287</v>
      </c>
      <c r="M70" s="505"/>
      <c r="N70" s="505"/>
      <c r="O70" s="505"/>
      <c r="P70" s="505"/>
      <c r="Q70" s="505"/>
      <c r="R70" s="505"/>
      <c r="S70" s="505"/>
      <c r="T70" s="505"/>
      <c r="U70" s="505"/>
      <c r="V70" s="505"/>
      <c r="W70" s="505"/>
      <c r="X70" s="430">
        <v>1</v>
      </c>
      <c r="Y70" s="430"/>
      <c r="Z70" s="431" t="s">
        <v>62</v>
      </c>
      <c r="AA70" s="122"/>
      <c r="AB70" s="122"/>
    </row>
    <row r="71" spans="1:28" s="5" customFormat="1" ht="52.5" customHeight="1">
      <c r="A71" s="503">
        <v>63</v>
      </c>
      <c r="B71" s="76" t="s">
        <v>936</v>
      </c>
      <c r="C71" s="517" t="s">
        <v>1020</v>
      </c>
      <c r="D71" s="1"/>
      <c r="E71" s="1"/>
      <c r="F71" s="1"/>
      <c r="G71" s="507">
        <v>2017</v>
      </c>
      <c r="H71" s="154">
        <v>2050576</v>
      </c>
      <c r="I71" s="324" t="s">
        <v>261</v>
      </c>
      <c r="J71" s="225"/>
      <c r="K71" s="1" t="s">
        <v>507</v>
      </c>
      <c r="L71" s="1" t="s">
        <v>287</v>
      </c>
      <c r="M71" s="505"/>
      <c r="N71" s="505"/>
      <c r="O71" s="505"/>
      <c r="P71" s="505"/>
      <c r="Q71" s="505"/>
      <c r="R71" s="505"/>
      <c r="S71" s="505"/>
      <c r="T71" s="505"/>
      <c r="U71" s="505"/>
      <c r="V71" s="505"/>
      <c r="W71" s="505"/>
      <c r="X71" s="430"/>
      <c r="Y71" s="430"/>
      <c r="Z71" s="431"/>
      <c r="AA71" s="122"/>
      <c r="AB71" s="122"/>
    </row>
    <row r="72" spans="1:28" s="18" customFormat="1" ht="13.5" thickBot="1">
      <c r="A72" s="623" t="s">
        <v>0</v>
      </c>
      <c r="B72" s="624"/>
      <c r="C72" s="624"/>
      <c r="D72" s="624"/>
      <c r="E72" s="624"/>
      <c r="F72" s="624"/>
      <c r="G72" s="624"/>
      <c r="H72" s="511">
        <f>SUM(H9:H71)</f>
        <v>9747567.3300000001</v>
      </c>
      <c r="I72" s="247"/>
      <c r="J72" s="320"/>
      <c r="K72" s="321"/>
      <c r="L72" s="321"/>
      <c r="M72" s="321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2"/>
      <c r="AA72" s="121"/>
    </row>
    <row r="73" spans="1:28" s="19" customFormat="1" ht="13.5" thickBot="1">
      <c r="A73" s="574" t="s">
        <v>45</v>
      </c>
      <c r="B73" s="575"/>
      <c r="C73" s="575"/>
      <c r="D73" s="575"/>
      <c r="E73" s="575"/>
      <c r="F73" s="575"/>
      <c r="G73" s="575"/>
      <c r="H73" s="575"/>
      <c r="I73" s="492"/>
      <c r="J73" s="57"/>
      <c r="K73" s="578"/>
      <c r="L73" s="578"/>
      <c r="M73" s="578"/>
      <c r="N73" s="578"/>
      <c r="O73" s="578"/>
      <c r="P73" s="578"/>
      <c r="Q73" s="578"/>
      <c r="R73" s="578"/>
      <c r="S73" s="578"/>
      <c r="T73" s="578"/>
      <c r="U73" s="578"/>
      <c r="V73" s="578"/>
      <c r="W73" s="578"/>
      <c r="X73" s="578"/>
      <c r="Y73" s="578"/>
      <c r="Z73" s="579"/>
    </row>
    <row r="74" spans="1:28" s="18" customFormat="1">
      <c r="A74" s="503">
        <v>1</v>
      </c>
      <c r="B74" s="127" t="s">
        <v>940</v>
      </c>
      <c r="C74" s="517" t="s">
        <v>1023</v>
      </c>
      <c r="D74" s="499" t="s">
        <v>270</v>
      </c>
      <c r="E74" s="499" t="s">
        <v>792</v>
      </c>
      <c r="F74" s="499" t="s">
        <v>792</v>
      </c>
      <c r="G74" s="128">
        <v>1968</v>
      </c>
      <c r="H74" s="440">
        <v>457000</v>
      </c>
      <c r="I74" s="520" t="s">
        <v>381</v>
      </c>
      <c r="J74" s="505"/>
      <c r="K74" s="509" t="s">
        <v>106</v>
      </c>
      <c r="L74" s="505" t="s">
        <v>287</v>
      </c>
      <c r="M74" s="509"/>
      <c r="N74" s="505"/>
      <c r="O74" s="505"/>
      <c r="P74" s="505" t="s">
        <v>99</v>
      </c>
      <c r="Q74" s="505" t="s">
        <v>99</v>
      </c>
      <c r="R74" s="505"/>
      <c r="S74" s="505" t="s">
        <v>99</v>
      </c>
      <c r="T74" s="505"/>
      <c r="U74" s="505"/>
      <c r="V74" s="505">
        <v>195</v>
      </c>
      <c r="W74" s="505">
        <v>156</v>
      </c>
      <c r="X74" s="1">
        <v>1</v>
      </c>
      <c r="Y74" s="1" t="s">
        <v>62</v>
      </c>
      <c r="Z74" s="115" t="s">
        <v>62</v>
      </c>
    </row>
    <row r="75" spans="1:28" s="18" customFormat="1">
      <c r="A75" s="504">
        <v>2</v>
      </c>
      <c r="B75" s="112" t="s">
        <v>102</v>
      </c>
      <c r="C75" s="517" t="s">
        <v>1023</v>
      </c>
      <c r="D75" s="500" t="s">
        <v>270</v>
      </c>
      <c r="E75" s="500" t="s">
        <v>792</v>
      </c>
      <c r="F75" s="500" t="s">
        <v>792</v>
      </c>
      <c r="G75" s="113">
        <v>1971</v>
      </c>
      <c r="H75" s="235">
        <v>37302.550000000003</v>
      </c>
      <c r="I75" s="1" t="s">
        <v>261</v>
      </c>
      <c r="J75" s="1"/>
      <c r="K75" s="518" t="s">
        <v>816</v>
      </c>
      <c r="L75" s="1" t="s">
        <v>288</v>
      </c>
      <c r="M75" s="518"/>
      <c r="N75" s="1"/>
      <c r="O75" s="1"/>
      <c r="P75" s="1" t="s">
        <v>99</v>
      </c>
      <c r="Q75" s="1" t="s">
        <v>99</v>
      </c>
      <c r="R75" s="1"/>
      <c r="S75" s="1" t="s">
        <v>99</v>
      </c>
      <c r="T75" s="1"/>
      <c r="U75" s="1"/>
      <c r="V75" s="1">
        <v>263</v>
      </c>
      <c r="W75" s="1"/>
      <c r="X75" s="1">
        <v>1</v>
      </c>
      <c r="Y75" s="1" t="s">
        <v>62</v>
      </c>
      <c r="Z75" s="115" t="s">
        <v>62</v>
      </c>
    </row>
    <row r="76" spans="1:28" s="18" customFormat="1">
      <c r="A76" s="504">
        <v>3</v>
      </c>
      <c r="B76" s="112" t="s">
        <v>103</v>
      </c>
      <c r="C76" s="517" t="s">
        <v>1023</v>
      </c>
      <c r="D76" s="500" t="s">
        <v>270</v>
      </c>
      <c r="E76" s="500" t="s">
        <v>792</v>
      </c>
      <c r="F76" s="500" t="s">
        <v>792</v>
      </c>
      <c r="G76" s="113">
        <v>1968</v>
      </c>
      <c r="H76" s="542">
        <v>408000</v>
      </c>
      <c r="I76" s="520" t="s">
        <v>381</v>
      </c>
      <c r="J76" s="1"/>
      <c r="K76" s="518" t="s">
        <v>107</v>
      </c>
      <c r="L76" s="1" t="s">
        <v>284</v>
      </c>
      <c r="M76" s="518" t="s">
        <v>92</v>
      </c>
      <c r="N76" s="1" t="s">
        <v>1045</v>
      </c>
      <c r="O76" s="1" t="s">
        <v>96</v>
      </c>
      <c r="P76" s="1" t="s">
        <v>99</v>
      </c>
      <c r="Q76" s="1" t="s">
        <v>99</v>
      </c>
      <c r="R76" s="1" t="s">
        <v>99</v>
      </c>
      <c r="S76" s="1" t="s">
        <v>99</v>
      </c>
      <c r="T76" s="1" t="s">
        <v>350</v>
      </c>
      <c r="U76" s="1" t="s">
        <v>99</v>
      </c>
      <c r="V76" s="1">
        <v>174</v>
      </c>
      <c r="W76" s="1">
        <v>139.19999999999999</v>
      </c>
      <c r="X76" s="1">
        <v>1</v>
      </c>
      <c r="Y76" s="1" t="s">
        <v>62</v>
      </c>
      <c r="Z76" s="115" t="s">
        <v>62</v>
      </c>
    </row>
    <row r="77" spans="1:28" s="18" customFormat="1">
      <c r="A77" s="504">
        <v>4</v>
      </c>
      <c r="B77" s="112" t="s">
        <v>308</v>
      </c>
      <c r="C77" s="517" t="s">
        <v>1023</v>
      </c>
      <c r="D77" s="500" t="s">
        <v>270</v>
      </c>
      <c r="E77" s="500" t="s">
        <v>792</v>
      </c>
      <c r="F77" s="500" t="s">
        <v>792</v>
      </c>
      <c r="G77" s="113">
        <v>1995</v>
      </c>
      <c r="H77" s="542">
        <v>209000</v>
      </c>
      <c r="I77" s="520" t="s">
        <v>381</v>
      </c>
      <c r="J77" s="1"/>
      <c r="K77" s="518" t="s">
        <v>80</v>
      </c>
      <c r="L77" s="1" t="s">
        <v>289</v>
      </c>
      <c r="M77" s="518"/>
      <c r="N77" s="1"/>
      <c r="O77" s="1"/>
      <c r="P77" s="1" t="s">
        <v>99</v>
      </c>
      <c r="Q77" s="1" t="s">
        <v>99</v>
      </c>
      <c r="R77" s="1"/>
      <c r="S77" s="1" t="s">
        <v>99</v>
      </c>
      <c r="T77" s="1"/>
      <c r="U77" s="1"/>
      <c r="V77" s="1">
        <v>89</v>
      </c>
      <c r="W77" s="1">
        <v>71.2</v>
      </c>
      <c r="X77" s="1">
        <v>1</v>
      </c>
      <c r="Y77" s="1" t="s">
        <v>62</v>
      </c>
      <c r="Z77" s="115" t="s">
        <v>62</v>
      </c>
    </row>
    <row r="78" spans="1:28" s="18" customFormat="1" ht="25.5">
      <c r="A78" s="504">
        <v>5</v>
      </c>
      <c r="B78" s="112" t="s">
        <v>104</v>
      </c>
      <c r="C78" s="517" t="s">
        <v>1023</v>
      </c>
      <c r="D78" s="500" t="s">
        <v>270</v>
      </c>
      <c r="E78" s="500" t="s">
        <v>792</v>
      </c>
      <c r="F78" s="500" t="s">
        <v>792</v>
      </c>
      <c r="G78" s="113">
        <v>1958</v>
      </c>
      <c r="H78" s="235">
        <v>361967.84</v>
      </c>
      <c r="I78" s="1" t="s">
        <v>261</v>
      </c>
      <c r="J78" s="1"/>
      <c r="K78" s="518" t="s">
        <v>108</v>
      </c>
      <c r="L78" s="1" t="s">
        <v>290</v>
      </c>
      <c r="M78" s="518"/>
      <c r="N78" s="1"/>
      <c r="O78" s="1"/>
      <c r="P78" s="1" t="s">
        <v>433</v>
      </c>
      <c r="Q78" s="1" t="s">
        <v>433</v>
      </c>
      <c r="R78" s="1"/>
      <c r="S78" s="1" t="s">
        <v>433</v>
      </c>
      <c r="T78" s="1"/>
      <c r="U78" s="1"/>
      <c r="V78" s="1">
        <v>474</v>
      </c>
      <c r="W78" s="1"/>
      <c r="X78" s="1">
        <v>1</v>
      </c>
      <c r="Y78" s="1" t="s">
        <v>62</v>
      </c>
      <c r="Z78" s="115" t="s">
        <v>62</v>
      </c>
    </row>
    <row r="79" spans="1:28" s="18" customFormat="1" ht="38.25">
      <c r="A79" s="504">
        <v>6</v>
      </c>
      <c r="B79" s="112" t="s">
        <v>309</v>
      </c>
      <c r="C79" s="517" t="s">
        <v>1023</v>
      </c>
      <c r="D79" s="500" t="s">
        <v>270</v>
      </c>
      <c r="E79" s="500" t="s">
        <v>792</v>
      </c>
      <c r="F79" s="500" t="s">
        <v>792</v>
      </c>
      <c r="G79" s="118">
        <v>1967</v>
      </c>
      <c r="H79" s="235">
        <v>335537.64</v>
      </c>
      <c r="I79" s="1" t="s">
        <v>261</v>
      </c>
      <c r="J79" s="1" t="s">
        <v>1039</v>
      </c>
      <c r="K79" s="518" t="s">
        <v>504</v>
      </c>
      <c r="L79" s="1" t="s">
        <v>287</v>
      </c>
      <c r="M79" s="518" t="s">
        <v>1040</v>
      </c>
      <c r="N79" s="1" t="s">
        <v>1041</v>
      </c>
      <c r="O79" s="1" t="s">
        <v>1042</v>
      </c>
      <c r="P79" s="1" t="s">
        <v>433</v>
      </c>
      <c r="Q79" s="1" t="s">
        <v>433</v>
      </c>
      <c r="R79" s="1" t="s">
        <v>141</v>
      </c>
      <c r="S79" s="1" t="s">
        <v>141</v>
      </c>
      <c r="T79" s="1" t="s">
        <v>350</v>
      </c>
      <c r="U79" s="1" t="s">
        <v>350</v>
      </c>
      <c r="V79" s="1"/>
      <c r="W79" s="1"/>
      <c r="X79" s="1">
        <v>2</v>
      </c>
      <c r="Y79" s="1" t="s">
        <v>62</v>
      </c>
      <c r="Z79" s="115" t="s">
        <v>62</v>
      </c>
    </row>
    <row r="80" spans="1:28" s="18" customFormat="1">
      <c r="A80" s="504">
        <v>7</v>
      </c>
      <c r="B80" s="112" t="s">
        <v>875</v>
      </c>
      <c r="C80" s="517" t="s">
        <v>1023</v>
      </c>
      <c r="D80" s="500" t="s">
        <v>270</v>
      </c>
      <c r="E80" s="500" t="s">
        <v>792</v>
      </c>
      <c r="F80" s="500" t="s">
        <v>792</v>
      </c>
      <c r="G80" s="113">
        <v>1983</v>
      </c>
      <c r="H80" s="542">
        <v>1168000</v>
      </c>
      <c r="I80" s="520" t="s">
        <v>381</v>
      </c>
      <c r="J80" s="1"/>
      <c r="K80" s="518" t="s">
        <v>81</v>
      </c>
      <c r="L80" s="1" t="s">
        <v>287</v>
      </c>
      <c r="M80" s="518"/>
      <c r="N80" s="1"/>
      <c r="O80" s="1"/>
      <c r="P80" s="1" t="s">
        <v>99</v>
      </c>
      <c r="Q80" s="1" t="s">
        <v>99</v>
      </c>
      <c r="R80" s="1"/>
      <c r="S80" s="1" t="s">
        <v>99</v>
      </c>
      <c r="T80" s="1"/>
      <c r="U80" s="1"/>
      <c r="V80" s="1">
        <v>498</v>
      </c>
      <c r="W80" s="1">
        <v>398.4</v>
      </c>
      <c r="X80" s="1">
        <v>1</v>
      </c>
      <c r="Y80" s="1" t="s">
        <v>62</v>
      </c>
      <c r="Z80" s="115" t="s">
        <v>62</v>
      </c>
    </row>
    <row r="81" spans="1:26" s="18" customFormat="1">
      <c r="A81" s="504">
        <v>8</v>
      </c>
      <c r="B81" s="112" t="s">
        <v>941</v>
      </c>
      <c r="C81" s="517" t="s">
        <v>1024</v>
      </c>
      <c r="D81" s="500" t="s">
        <v>270</v>
      </c>
      <c r="E81" s="500" t="s">
        <v>792</v>
      </c>
      <c r="F81" s="500" t="s">
        <v>792</v>
      </c>
      <c r="G81" s="113">
        <v>1983</v>
      </c>
      <c r="H81" s="235">
        <v>5205.72</v>
      </c>
      <c r="I81" s="1" t="s">
        <v>261</v>
      </c>
      <c r="J81" s="1"/>
      <c r="K81" s="518" t="s">
        <v>81</v>
      </c>
      <c r="L81" s="1" t="s">
        <v>287</v>
      </c>
      <c r="M81" s="518"/>
      <c r="N81" s="1"/>
      <c r="O81" s="1"/>
      <c r="P81" s="1" t="s">
        <v>99</v>
      </c>
      <c r="Q81" s="1" t="s">
        <v>99</v>
      </c>
      <c r="R81" s="1"/>
      <c r="S81" s="1" t="s">
        <v>99</v>
      </c>
      <c r="T81" s="1"/>
      <c r="U81" s="1"/>
      <c r="V81" s="1"/>
      <c r="W81" s="1"/>
      <c r="X81" s="1">
        <v>1</v>
      </c>
      <c r="Y81" s="1" t="s">
        <v>62</v>
      </c>
      <c r="Z81" s="115" t="s">
        <v>62</v>
      </c>
    </row>
    <row r="82" spans="1:26" s="18" customFormat="1">
      <c r="A82" s="504">
        <v>9</v>
      </c>
      <c r="B82" s="112" t="s">
        <v>310</v>
      </c>
      <c r="C82" s="517" t="s">
        <v>1023</v>
      </c>
      <c r="D82" s="500" t="s">
        <v>270</v>
      </c>
      <c r="E82" s="500" t="s">
        <v>792</v>
      </c>
      <c r="F82" s="500" t="s">
        <v>792</v>
      </c>
      <c r="G82" s="113">
        <v>1968</v>
      </c>
      <c r="H82" s="542">
        <v>434000</v>
      </c>
      <c r="I82" s="520" t="s">
        <v>381</v>
      </c>
      <c r="J82" s="1"/>
      <c r="K82" s="518" t="s">
        <v>110</v>
      </c>
      <c r="L82" s="1" t="s">
        <v>289</v>
      </c>
      <c r="M82" s="518"/>
      <c r="N82" s="1"/>
      <c r="O82" s="1"/>
      <c r="P82" s="1" t="s">
        <v>99</v>
      </c>
      <c r="Q82" s="1" t="s">
        <v>99</v>
      </c>
      <c r="R82" s="1"/>
      <c r="S82" s="1" t="s">
        <v>99</v>
      </c>
      <c r="T82" s="1"/>
      <c r="U82" s="1"/>
      <c r="V82" s="1">
        <v>185</v>
      </c>
      <c r="W82" s="1">
        <v>148</v>
      </c>
      <c r="X82" s="1">
        <v>1</v>
      </c>
      <c r="Y82" s="1" t="s">
        <v>62</v>
      </c>
      <c r="Z82" s="115" t="s">
        <v>62</v>
      </c>
    </row>
    <row r="83" spans="1:26" s="18" customFormat="1">
      <c r="A83" s="504">
        <v>10</v>
      </c>
      <c r="B83" s="112" t="s">
        <v>105</v>
      </c>
      <c r="C83" s="517" t="s">
        <v>1024</v>
      </c>
      <c r="D83" s="500" t="s">
        <v>270</v>
      </c>
      <c r="E83" s="500" t="s">
        <v>792</v>
      </c>
      <c r="F83" s="500" t="s">
        <v>792</v>
      </c>
      <c r="G83" s="113">
        <v>1980</v>
      </c>
      <c r="H83" s="235">
        <v>12464.4</v>
      </c>
      <c r="I83" s="1" t="s">
        <v>261</v>
      </c>
      <c r="J83" s="1"/>
      <c r="K83" s="518" t="s">
        <v>816</v>
      </c>
      <c r="L83" s="1" t="s">
        <v>288</v>
      </c>
      <c r="M83" s="518"/>
      <c r="N83" s="1"/>
      <c r="O83" s="1"/>
      <c r="P83" s="1" t="s">
        <v>99</v>
      </c>
      <c r="Q83" s="1" t="s">
        <v>99</v>
      </c>
      <c r="R83" s="1"/>
      <c r="S83" s="1" t="s">
        <v>99</v>
      </c>
      <c r="T83" s="1"/>
      <c r="U83" s="1"/>
      <c r="V83" s="1"/>
      <c r="W83" s="1"/>
      <c r="X83" s="1">
        <v>1</v>
      </c>
      <c r="Y83" s="1" t="s">
        <v>62</v>
      </c>
      <c r="Z83" s="115" t="s">
        <v>62</v>
      </c>
    </row>
    <row r="84" spans="1:26" s="18" customFormat="1" ht="13.5" thickBot="1">
      <c r="A84" s="576" t="s">
        <v>0</v>
      </c>
      <c r="B84" s="577"/>
      <c r="C84" s="577"/>
      <c r="D84" s="577"/>
      <c r="E84" s="577"/>
      <c r="F84" s="577"/>
      <c r="G84" s="577"/>
      <c r="H84" s="237">
        <f>SUM(H74:H83)</f>
        <v>3428478.1500000004</v>
      </c>
      <c r="I84" s="123"/>
      <c r="J84" s="124"/>
      <c r="K84" s="125"/>
      <c r="L84" s="125"/>
      <c r="M84" s="125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6"/>
    </row>
    <row r="85" spans="1:26" s="19" customFormat="1" ht="13.5" thickBot="1">
      <c r="A85" s="574" t="s">
        <v>111</v>
      </c>
      <c r="B85" s="575"/>
      <c r="C85" s="575"/>
      <c r="D85" s="575"/>
      <c r="E85" s="575"/>
      <c r="F85" s="575"/>
      <c r="G85" s="575"/>
      <c r="H85" s="575"/>
      <c r="I85" s="492"/>
      <c r="J85" s="57"/>
      <c r="K85" s="578"/>
      <c r="L85" s="578"/>
      <c r="M85" s="578"/>
      <c r="N85" s="578"/>
      <c r="O85" s="578"/>
      <c r="P85" s="578"/>
      <c r="Q85" s="578"/>
      <c r="R85" s="578"/>
      <c r="S85" s="578"/>
      <c r="T85" s="578"/>
      <c r="U85" s="578"/>
      <c r="V85" s="578"/>
      <c r="W85" s="578"/>
      <c r="X85" s="578"/>
      <c r="Y85" s="578"/>
      <c r="Z85" s="579"/>
    </row>
    <row r="86" spans="1:26" s="18" customFormat="1" ht="13.5" thickBot="1">
      <c r="A86" s="619" t="s">
        <v>112</v>
      </c>
      <c r="B86" s="620"/>
      <c r="C86" s="620"/>
      <c r="D86" s="620"/>
      <c r="E86" s="620"/>
      <c r="F86" s="620"/>
      <c r="G86" s="620"/>
      <c r="H86" s="620"/>
      <c r="I86" s="620"/>
      <c r="J86" s="67"/>
      <c r="K86" s="67"/>
      <c r="L86" s="67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4"/>
    </row>
    <row r="87" spans="1:26" s="19" customFormat="1" ht="13.5" thickBot="1">
      <c r="A87" s="574" t="s">
        <v>819</v>
      </c>
      <c r="B87" s="575"/>
      <c r="C87" s="575"/>
      <c r="D87" s="575"/>
      <c r="E87" s="575"/>
      <c r="F87" s="575"/>
      <c r="G87" s="575"/>
      <c r="H87" s="575"/>
      <c r="I87" s="492"/>
      <c r="J87" s="57"/>
      <c r="K87" s="578"/>
      <c r="L87" s="578"/>
      <c r="M87" s="578"/>
      <c r="N87" s="578"/>
      <c r="O87" s="578"/>
      <c r="P87" s="578"/>
      <c r="Q87" s="578"/>
      <c r="R87" s="578"/>
      <c r="S87" s="578"/>
      <c r="T87" s="578"/>
      <c r="U87" s="578"/>
      <c r="V87" s="578"/>
      <c r="W87" s="578"/>
      <c r="X87" s="578"/>
      <c r="Y87" s="578"/>
      <c r="Z87" s="579"/>
    </row>
    <row r="88" spans="1:26" s="120" customFormat="1" ht="25.5">
      <c r="A88" s="483">
        <v>1</v>
      </c>
      <c r="B88" s="130" t="s">
        <v>120</v>
      </c>
      <c r="C88" s="517" t="s">
        <v>1021</v>
      </c>
      <c r="D88" s="507" t="s">
        <v>78</v>
      </c>
      <c r="E88" s="507" t="s">
        <v>62</v>
      </c>
      <c r="F88" s="507" t="s">
        <v>62</v>
      </c>
      <c r="G88" s="131">
        <v>1988</v>
      </c>
      <c r="H88" s="440">
        <v>851000</v>
      </c>
      <c r="I88" s="441" t="s">
        <v>381</v>
      </c>
      <c r="J88" s="132" t="s">
        <v>995</v>
      </c>
      <c r="K88" s="516" t="s">
        <v>122</v>
      </c>
      <c r="L88" s="507" t="s">
        <v>287</v>
      </c>
      <c r="M88" s="516" t="s">
        <v>321</v>
      </c>
      <c r="N88" s="507" t="s">
        <v>322</v>
      </c>
      <c r="O88" s="507" t="s">
        <v>97</v>
      </c>
      <c r="P88" s="507" t="s">
        <v>99</v>
      </c>
      <c r="Q88" s="507" t="s">
        <v>99</v>
      </c>
      <c r="R88" s="507" t="s">
        <v>99</v>
      </c>
      <c r="S88" s="507" t="s">
        <v>100</v>
      </c>
      <c r="T88" s="507" t="s">
        <v>100</v>
      </c>
      <c r="U88" s="507" t="s">
        <v>99</v>
      </c>
      <c r="V88" s="507">
        <v>400</v>
      </c>
      <c r="W88" s="507">
        <v>350</v>
      </c>
      <c r="X88" s="507">
        <v>1</v>
      </c>
      <c r="Y88" s="507" t="s">
        <v>62</v>
      </c>
      <c r="Z88" s="513" t="s">
        <v>62</v>
      </c>
    </row>
    <row r="89" spans="1:26" s="19" customFormat="1" ht="25.5">
      <c r="A89" s="484">
        <v>2</v>
      </c>
      <c r="B89" s="112" t="s">
        <v>113</v>
      </c>
      <c r="C89" s="517" t="s">
        <v>1020</v>
      </c>
      <c r="D89" s="1"/>
      <c r="E89" s="1"/>
      <c r="F89" s="1"/>
      <c r="G89" s="113">
        <v>1988</v>
      </c>
      <c r="H89" s="235">
        <v>15859.95</v>
      </c>
      <c r="I89" s="1" t="s">
        <v>261</v>
      </c>
      <c r="J89" s="116"/>
      <c r="K89" s="518" t="s">
        <v>122</v>
      </c>
      <c r="L89" s="1" t="s">
        <v>287</v>
      </c>
      <c r="M89" s="518"/>
      <c r="N89" s="1"/>
      <c r="O89" s="1"/>
      <c r="P89" s="1"/>
      <c r="Q89" s="1"/>
      <c r="R89" s="1"/>
      <c r="S89" s="1"/>
      <c r="T89" s="1"/>
      <c r="U89" s="1"/>
      <c r="V89" s="1"/>
      <c r="W89" s="496"/>
      <c r="X89" s="496"/>
      <c r="Y89" s="496"/>
      <c r="Z89" s="502"/>
    </row>
    <row r="90" spans="1:26" s="19" customFormat="1" ht="25.5">
      <c r="A90" s="484">
        <v>3</v>
      </c>
      <c r="B90" s="112" t="s">
        <v>114</v>
      </c>
      <c r="C90" s="517" t="s">
        <v>1020</v>
      </c>
      <c r="D90" s="1"/>
      <c r="E90" s="1"/>
      <c r="F90" s="1"/>
      <c r="G90" s="113">
        <v>1988</v>
      </c>
      <c r="H90" s="235">
        <v>36131.360000000001</v>
      </c>
      <c r="I90" s="1" t="s">
        <v>261</v>
      </c>
      <c r="J90" s="116"/>
      <c r="K90" s="518" t="s">
        <v>122</v>
      </c>
      <c r="L90" s="1" t="s">
        <v>287</v>
      </c>
      <c r="M90" s="518"/>
      <c r="N90" s="1"/>
      <c r="O90" s="1"/>
      <c r="P90" s="1"/>
      <c r="Q90" s="1"/>
      <c r="R90" s="1"/>
      <c r="S90" s="1"/>
      <c r="T90" s="1"/>
      <c r="U90" s="1"/>
      <c r="V90" s="1"/>
      <c r="W90" s="496"/>
      <c r="X90" s="496"/>
      <c r="Y90" s="496"/>
      <c r="Z90" s="502"/>
    </row>
    <row r="91" spans="1:26" s="19" customFormat="1" ht="25.5">
      <c r="A91" s="484">
        <v>4</v>
      </c>
      <c r="B91" s="112" t="s">
        <v>115</v>
      </c>
      <c r="C91" s="517" t="s">
        <v>119</v>
      </c>
      <c r="D91" s="1" t="s">
        <v>78</v>
      </c>
      <c r="E91" s="1" t="s">
        <v>62</v>
      </c>
      <c r="F91" s="1" t="s">
        <v>62</v>
      </c>
      <c r="G91" s="113">
        <v>1995</v>
      </c>
      <c r="H91" s="235">
        <v>12000</v>
      </c>
      <c r="I91" s="1" t="s">
        <v>261</v>
      </c>
      <c r="J91" s="116" t="s">
        <v>121</v>
      </c>
      <c r="K91" s="518" t="s">
        <v>1046</v>
      </c>
      <c r="L91" s="1" t="s">
        <v>287</v>
      </c>
      <c r="M91" s="518" t="s">
        <v>92</v>
      </c>
      <c r="N91" s="1" t="s">
        <v>94</v>
      </c>
      <c r="O91" s="1" t="s">
        <v>96</v>
      </c>
      <c r="P91" s="1" t="s">
        <v>100</v>
      </c>
      <c r="Q91" s="1" t="s">
        <v>100</v>
      </c>
      <c r="R91" s="1" t="s">
        <v>100</v>
      </c>
      <c r="S91" s="1" t="s">
        <v>100</v>
      </c>
      <c r="T91" s="1" t="s">
        <v>350</v>
      </c>
      <c r="U91" s="1" t="s">
        <v>100</v>
      </c>
      <c r="V91" s="1">
        <v>72</v>
      </c>
      <c r="W91" s="496">
        <v>72</v>
      </c>
      <c r="X91" s="496">
        <v>1</v>
      </c>
      <c r="Y91" s="496" t="s">
        <v>62</v>
      </c>
      <c r="Z91" s="502" t="s">
        <v>62</v>
      </c>
    </row>
    <row r="92" spans="1:26" s="19" customFormat="1" ht="25.5">
      <c r="A92" s="484">
        <v>5</v>
      </c>
      <c r="B92" s="112" t="s">
        <v>116</v>
      </c>
      <c r="C92" s="517" t="s">
        <v>1021</v>
      </c>
      <c r="D92" s="1" t="s">
        <v>78</v>
      </c>
      <c r="E92" s="1" t="s">
        <v>62</v>
      </c>
      <c r="F92" s="1" t="s">
        <v>62</v>
      </c>
      <c r="G92" s="113">
        <v>2008</v>
      </c>
      <c r="H92" s="235">
        <v>7334</v>
      </c>
      <c r="I92" s="1" t="s">
        <v>261</v>
      </c>
      <c r="J92" s="116"/>
      <c r="K92" s="518" t="s">
        <v>122</v>
      </c>
      <c r="L92" s="1" t="s">
        <v>287</v>
      </c>
      <c r="M92" s="518" t="s">
        <v>96</v>
      </c>
      <c r="N92" s="1" t="s">
        <v>96</v>
      </c>
      <c r="O92" s="1" t="s">
        <v>96</v>
      </c>
      <c r="P92" s="1" t="s">
        <v>99</v>
      </c>
      <c r="Q92" s="1" t="s">
        <v>100</v>
      </c>
      <c r="R92" s="1" t="s">
        <v>350</v>
      </c>
      <c r="S92" s="1" t="s">
        <v>99</v>
      </c>
      <c r="T92" s="1" t="s">
        <v>350</v>
      </c>
      <c r="U92" s="1" t="s">
        <v>99</v>
      </c>
      <c r="V92" s="1">
        <v>24</v>
      </c>
      <c r="W92" s="496">
        <v>24</v>
      </c>
      <c r="X92" s="496">
        <v>1</v>
      </c>
      <c r="Y92" s="496" t="s">
        <v>62</v>
      </c>
      <c r="Z92" s="502" t="s">
        <v>62</v>
      </c>
    </row>
    <row r="93" spans="1:26" s="19" customFormat="1" ht="25.5">
      <c r="A93" s="484">
        <v>6</v>
      </c>
      <c r="B93" s="112" t="s">
        <v>115</v>
      </c>
      <c r="C93" s="518" t="s">
        <v>119</v>
      </c>
      <c r="D93" s="1" t="s">
        <v>78</v>
      </c>
      <c r="E93" s="1" t="s">
        <v>62</v>
      </c>
      <c r="F93" s="1" t="s">
        <v>62</v>
      </c>
      <c r="G93" s="113">
        <v>2008</v>
      </c>
      <c r="H93" s="235">
        <v>8200</v>
      </c>
      <c r="I93" s="1" t="s">
        <v>261</v>
      </c>
      <c r="J93" s="116" t="s">
        <v>121</v>
      </c>
      <c r="K93" s="518" t="s">
        <v>88</v>
      </c>
      <c r="L93" s="1" t="s">
        <v>287</v>
      </c>
      <c r="M93" s="518" t="s">
        <v>123</v>
      </c>
      <c r="N93" s="1" t="s">
        <v>123</v>
      </c>
      <c r="O93" s="1" t="s">
        <v>96</v>
      </c>
      <c r="P93" s="1" t="s">
        <v>99</v>
      </c>
      <c r="Q93" s="1" t="s">
        <v>100</v>
      </c>
      <c r="R93" s="1" t="s">
        <v>99</v>
      </c>
      <c r="S93" s="1" t="s">
        <v>100</v>
      </c>
      <c r="T93" s="1" t="s">
        <v>350</v>
      </c>
      <c r="U93" s="1" t="s">
        <v>99</v>
      </c>
      <c r="V93" s="1">
        <v>40</v>
      </c>
      <c r="W93" s="496">
        <v>40</v>
      </c>
      <c r="X93" s="496">
        <v>1</v>
      </c>
      <c r="Y93" s="496" t="s">
        <v>62</v>
      </c>
      <c r="Z93" s="502" t="s">
        <v>62</v>
      </c>
    </row>
    <row r="94" spans="1:26" s="19" customFormat="1" ht="14.25">
      <c r="A94" s="484">
        <v>7</v>
      </c>
      <c r="B94" s="112" t="s">
        <v>117</v>
      </c>
      <c r="C94" s="518" t="s">
        <v>119</v>
      </c>
      <c r="D94" s="1" t="s">
        <v>78</v>
      </c>
      <c r="E94" s="1" t="s">
        <v>62</v>
      </c>
      <c r="F94" s="1" t="s">
        <v>62</v>
      </c>
      <c r="G94" s="113">
        <v>2008</v>
      </c>
      <c r="H94" s="235">
        <v>8700</v>
      </c>
      <c r="I94" s="1" t="s">
        <v>261</v>
      </c>
      <c r="J94" s="116"/>
      <c r="K94" s="518" t="s">
        <v>88</v>
      </c>
      <c r="L94" s="1" t="s">
        <v>287</v>
      </c>
      <c r="M94" s="518" t="s">
        <v>123</v>
      </c>
      <c r="N94" s="1" t="s">
        <v>123</v>
      </c>
      <c r="O94" s="1" t="s">
        <v>96</v>
      </c>
      <c r="P94" s="1" t="s">
        <v>99</v>
      </c>
      <c r="Q94" s="1" t="s">
        <v>99</v>
      </c>
      <c r="R94" s="1" t="s">
        <v>350</v>
      </c>
      <c r="S94" s="1" t="s">
        <v>99</v>
      </c>
      <c r="T94" s="1" t="s">
        <v>350</v>
      </c>
      <c r="U94" s="1" t="s">
        <v>99</v>
      </c>
      <c r="V94" s="1">
        <v>14</v>
      </c>
      <c r="W94" s="496">
        <v>14</v>
      </c>
      <c r="X94" s="496">
        <v>1</v>
      </c>
      <c r="Y94" s="496" t="s">
        <v>62</v>
      </c>
      <c r="Z94" s="502" t="s">
        <v>62</v>
      </c>
    </row>
    <row r="95" spans="1:26" s="19" customFormat="1" ht="25.5">
      <c r="A95" s="484">
        <v>8</v>
      </c>
      <c r="B95" s="112" t="s">
        <v>118</v>
      </c>
      <c r="C95" s="517" t="s">
        <v>1021</v>
      </c>
      <c r="D95" s="1"/>
      <c r="E95" s="1"/>
      <c r="F95" s="1"/>
      <c r="G95" s="113">
        <v>2010</v>
      </c>
      <c r="H95" s="235">
        <v>40400</v>
      </c>
      <c r="I95" s="1" t="s">
        <v>261</v>
      </c>
      <c r="J95" s="116"/>
      <c r="K95" s="518" t="s">
        <v>122</v>
      </c>
      <c r="L95" s="1" t="s">
        <v>287</v>
      </c>
      <c r="M95" s="518" t="s">
        <v>96</v>
      </c>
      <c r="N95" s="1" t="s">
        <v>96</v>
      </c>
      <c r="O95" s="1" t="s">
        <v>96</v>
      </c>
      <c r="P95" s="1" t="s">
        <v>96</v>
      </c>
      <c r="Q95" s="1" t="s">
        <v>99</v>
      </c>
      <c r="R95" s="1" t="s">
        <v>350</v>
      </c>
      <c r="S95" s="1" t="s">
        <v>350</v>
      </c>
      <c r="T95" s="1" t="s">
        <v>350</v>
      </c>
      <c r="U95" s="1" t="s">
        <v>350</v>
      </c>
      <c r="V95" s="1">
        <v>70</v>
      </c>
      <c r="W95" s="496">
        <v>64</v>
      </c>
      <c r="X95" s="496">
        <v>1</v>
      </c>
      <c r="Y95" s="496" t="s">
        <v>62</v>
      </c>
      <c r="Z95" s="502" t="s">
        <v>62</v>
      </c>
    </row>
    <row r="96" spans="1:26" s="19" customFormat="1" ht="25.5">
      <c r="A96" s="484">
        <v>9</v>
      </c>
      <c r="B96" s="112" t="s">
        <v>379</v>
      </c>
      <c r="C96" s="517" t="s">
        <v>1021</v>
      </c>
      <c r="D96" s="1"/>
      <c r="E96" s="1"/>
      <c r="F96" s="1"/>
      <c r="G96" s="113">
        <v>2010</v>
      </c>
      <c r="H96" s="235">
        <v>22891.23</v>
      </c>
      <c r="I96" s="1" t="s">
        <v>261</v>
      </c>
      <c r="J96" s="116"/>
      <c r="K96" s="518" t="s">
        <v>122</v>
      </c>
      <c r="L96" s="1" t="s">
        <v>287</v>
      </c>
      <c r="M96" s="518"/>
      <c r="N96" s="1"/>
      <c r="O96" s="1"/>
      <c r="P96" s="1"/>
      <c r="Q96" s="1"/>
      <c r="R96" s="1"/>
      <c r="S96" s="1"/>
      <c r="T96" s="1"/>
      <c r="U96" s="1"/>
      <c r="V96" s="1"/>
      <c r="W96" s="496">
        <v>18</v>
      </c>
      <c r="X96" s="496"/>
      <c r="Y96" s="496"/>
      <c r="Z96" s="502"/>
    </row>
    <row r="97" spans="1:26" s="19" customFormat="1" ht="25.5">
      <c r="A97" s="484">
        <v>10</v>
      </c>
      <c r="B97" s="112" t="s">
        <v>319</v>
      </c>
      <c r="C97" s="517" t="s">
        <v>1021</v>
      </c>
      <c r="D97" s="1"/>
      <c r="E97" s="1"/>
      <c r="F97" s="1"/>
      <c r="G97" s="113">
        <v>2014</v>
      </c>
      <c r="H97" s="235">
        <v>18738.990000000002</v>
      </c>
      <c r="I97" s="1" t="s">
        <v>261</v>
      </c>
      <c r="J97" s="116"/>
      <c r="K97" s="518" t="s">
        <v>320</v>
      </c>
      <c r="L97" s="1" t="s">
        <v>287</v>
      </c>
      <c r="M97" s="518"/>
      <c r="N97" s="1"/>
      <c r="O97" s="1"/>
      <c r="P97" s="1"/>
      <c r="Q97" s="1"/>
      <c r="R97" s="1"/>
      <c r="S97" s="1"/>
      <c r="T97" s="1"/>
      <c r="U97" s="1"/>
      <c r="V97" s="1"/>
      <c r="W97" s="496">
        <v>18</v>
      </c>
      <c r="X97" s="496"/>
      <c r="Y97" s="496"/>
      <c r="Z97" s="502"/>
    </row>
    <row r="98" spans="1:26" s="18" customFormat="1" ht="13.5" thickBot="1">
      <c r="A98" s="576" t="s">
        <v>0</v>
      </c>
      <c r="B98" s="577"/>
      <c r="C98" s="577"/>
      <c r="D98" s="577"/>
      <c r="E98" s="577"/>
      <c r="F98" s="577"/>
      <c r="G98" s="577"/>
      <c r="H98" s="237">
        <f>SUM(H88:H97)</f>
        <v>1021255.5299999999</v>
      </c>
      <c r="I98" s="123"/>
      <c r="J98" s="124"/>
      <c r="K98" s="125"/>
      <c r="L98" s="125"/>
      <c r="M98" s="125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6"/>
    </row>
    <row r="99" spans="1:26" s="18" customFormat="1" ht="13.5" customHeight="1" thickBot="1">
      <c r="A99" s="630" t="s">
        <v>820</v>
      </c>
      <c r="B99" s="631"/>
      <c r="C99" s="631"/>
      <c r="D99" s="631"/>
      <c r="E99" s="631"/>
      <c r="F99" s="631"/>
      <c r="G99" s="631"/>
      <c r="H99" s="631"/>
      <c r="I99" s="632"/>
      <c r="J99" s="474"/>
      <c r="K99" s="627"/>
      <c r="L99" s="628"/>
      <c r="M99" s="628"/>
      <c r="N99" s="628"/>
      <c r="O99" s="628"/>
      <c r="P99" s="628"/>
      <c r="Q99" s="628"/>
      <c r="R99" s="628"/>
      <c r="S99" s="628"/>
      <c r="T99" s="628"/>
      <c r="U99" s="628"/>
      <c r="V99" s="628"/>
      <c r="W99" s="628"/>
      <c r="X99" s="628"/>
      <c r="Y99" s="628"/>
      <c r="Z99" s="629"/>
    </row>
    <row r="100" spans="1:26" s="19" customFormat="1" ht="51" customHeight="1">
      <c r="A100" s="639">
        <v>1</v>
      </c>
      <c r="B100" s="127" t="s">
        <v>124</v>
      </c>
      <c r="C100" s="518" t="s">
        <v>162</v>
      </c>
      <c r="D100" s="499" t="s">
        <v>78</v>
      </c>
      <c r="E100" s="499" t="s">
        <v>62</v>
      </c>
      <c r="F100" s="499" t="s">
        <v>62</v>
      </c>
      <c r="G100" s="128" t="s">
        <v>268</v>
      </c>
      <c r="H100" s="522">
        <v>2437000</v>
      </c>
      <c r="I100" s="441" t="s">
        <v>381</v>
      </c>
      <c r="J100" s="635" t="s">
        <v>996</v>
      </c>
      <c r="K100" s="649" t="s">
        <v>997</v>
      </c>
      <c r="L100" s="625" t="s">
        <v>289</v>
      </c>
      <c r="M100" s="497" t="s">
        <v>1043</v>
      </c>
      <c r="N100" s="495" t="s">
        <v>1030</v>
      </c>
      <c r="O100" s="495" t="s">
        <v>97</v>
      </c>
      <c r="P100" s="495" t="s">
        <v>141</v>
      </c>
      <c r="Q100" s="495" t="s">
        <v>98</v>
      </c>
      <c r="R100" s="495" t="s">
        <v>98</v>
      </c>
      <c r="S100" s="495" t="s">
        <v>433</v>
      </c>
      <c r="T100" s="495" t="s">
        <v>98</v>
      </c>
      <c r="U100" s="495" t="s">
        <v>98</v>
      </c>
      <c r="V100" s="495" t="s">
        <v>1044</v>
      </c>
      <c r="W100" s="495">
        <v>800</v>
      </c>
      <c r="X100" s="495">
        <v>3</v>
      </c>
      <c r="Y100" s="495" t="s">
        <v>78</v>
      </c>
      <c r="Z100" s="501" t="s">
        <v>413</v>
      </c>
    </row>
    <row r="101" spans="1:26" s="19" customFormat="1" ht="42.75" customHeight="1">
      <c r="A101" s="580"/>
      <c r="B101" s="127" t="s">
        <v>948</v>
      </c>
      <c r="C101" s="509" t="s">
        <v>240</v>
      </c>
      <c r="D101" s="499"/>
      <c r="E101" s="499"/>
      <c r="F101" s="499"/>
      <c r="G101" s="128"/>
      <c r="H101" s="499">
        <v>240000</v>
      </c>
      <c r="I101" s="505" t="s">
        <v>261</v>
      </c>
      <c r="J101" s="636"/>
      <c r="K101" s="650"/>
      <c r="L101" s="626"/>
      <c r="M101" s="497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501"/>
    </row>
    <row r="102" spans="1:26" s="19" customFormat="1">
      <c r="A102" s="504">
        <v>2</v>
      </c>
      <c r="B102" s="112" t="s">
        <v>326</v>
      </c>
      <c r="C102" s="518" t="s">
        <v>77</v>
      </c>
      <c r="D102" s="500"/>
      <c r="E102" s="500"/>
      <c r="F102" s="500"/>
      <c r="G102" s="113">
        <v>2014</v>
      </c>
      <c r="H102" s="500">
        <v>20000</v>
      </c>
      <c r="I102" s="1" t="s">
        <v>261</v>
      </c>
      <c r="J102" s="133"/>
      <c r="K102" s="518" t="s">
        <v>1026</v>
      </c>
      <c r="L102" s="518"/>
      <c r="M102" s="498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502"/>
    </row>
    <row r="103" spans="1:26" s="18" customFormat="1" ht="13.5" customHeight="1" thickBot="1">
      <c r="A103" s="646" t="s">
        <v>0</v>
      </c>
      <c r="B103" s="647"/>
      <c r="C103" s="647"/>
      <c r="D103" s="647"/>
      <c r="E103" s="647"/>
      <c r="F103" s="647"/>
      <c r="G103" s="648"/>
      <c r="H103" s="237">
        <f>SUM(H100:H102)</f>
        <v>2697000</v>
      </c>
      <c r="I103" s="123"/>
      <c r="J103" s="124"/>
      <c r="K103" s="125"/>
      <c r="L103" s="125"/>
      <c r="M103" s="125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6"/>
    </row>
    <row r="104" spans="1:26" s="18" customFormat="1" ht="13.5" thickBot="1">
      <c r="A104" s="633" t="s">
        <v>821</v>
      </c>
      <c r="B104" s="634"/>
      <c r="C104" s="634"/>
      <c r="D104" s="634"/>
      <c r="E104" s="634"/>
      <c r="F104" s="634"/>
      <c r="G104" s="634"/>
      <c r="H104" s="634"/>
      <c r="I104" s="634"/>
      <c r="J104" s="57"/>
      <c r="K104" s="578"/>
      <c r="L104" s="578"/>
      <c r="M104" s="578"/>
      <c r="N104" s="578"/>
      <c r="O104" s="578"/>
      <c r="P104" s="578"/>
      <c r="Q104" s="578"/>
      <c r="R104" s="578"/>
      <c r="S104" s="578"/>
      <c r="T104" s="578"/>
      <c r="U104" s="578"/>
      <c r="V104" s="578"/>
      <c r="W104" s="578"/>
      <c r="X104" s="578"/>
      <c r="Y104" s="578"/>
      <c r="Z104" s="579"/>
    </row>
    <row r="105" spans="1:26" s="120" customFormat="1" ht="12.75" customHeight="1">
      <c r="A105" s="658">
        <v>1</v>
      </c>
      <c r="B105" s="644" t="s">
        <v>125</v>
      </c>
      <c r="C105" s="584" t="s">
        <v>64</v>
      </c>
      <c r="D105" s="611" t="s">
        <v>270</v>
      </c>
      <c r="E105" s="611" t="s">
        <v>62</v>
      </c>
      <c r="F105" s="611" t="s">
        <v>62</v>
      </c>
      <c r="G105" s="584" t="s">
        <v>382</v>
      </c>
      <c r="H105" s="663">
        <v>763000</v>
      </c>
      <c r="I105" s="641" t="s">
        <v>381</v>
      </c>
      <c r="J105" s="582" t="s">
        <v>998</v>
      </c>
      <c r="K105" s="587" t="s">
        <v>274</v>
      </c>
      <c r="L105" s="587"/>
      <c r="M105" s="591"/>
      <c r="N105" s="587"/>
      <c r="O105" s="587"/>
      <c r="P105" s="587"/>
      <c r="Q105" s="587"/>
      <c r="R105" s="587"/>
      <c r="S105" s="587"/>
      <c r="T105" s="587"/>
      <c r="U105" s="587"/>
      <c r="V105" s="585"/>
      <c r="W105" s="587">
        <v>380</v>
      </c>
      <c r="X105" s="587"/>
      <c r="Y105" s="587"/>
      <c r="Z105" s="595"/>
    </row>
    <row r="106" spans="1:26" s="120" customFormat="1">
      <c r="A106" s="659"/>
      <c r="B106" s="645"/>
      <c r="C106" s="662"/>
      <c r="D106" s="612"/>
      <c r="E106" s="612"/>
      <c r="F106" s="612"/>
      <c r="G106" s="662"/>
      <c r="H106" s="664"/>
      <c r="I106" s="642"/>
      <c r="J106" s="583"/>
      <c r="K106" s="590"/>
      <c r="L106" s="590"/>
      <c r="M106" s="592"/>
      <c r="N106" s="590"/>
      <c r="O106" s="590"/>
      <c r="P106" s="590"/>
      <c r="Q106" s="590"/>
      <c r="R106" s="590"/>
      <c r="S106" s="590"/>
      <c r="T106" s="590"/>
      <c r="U106" s="590"/>
      <c r="V106" s="586"/>
      <c r="W106" s="590"/>
      <c r="X106" s="590"/>
      <c r="Y106" s="590"/>
      <c r="Z106" s="596"/>
    </row>
    <row r="107" spans="1:26" s="120" customFormat="1">
      <c r="A107" s="659"/>
      <c r="B107" s="645"/>
      <c r="C107" s="662"/>
      <c r="D107" s="612"/>
      <c r="E107" s="612"/>
      <c r="F107" s="612"/>
      <c r="G107" s="662"/>
      <c r="H107" s="664"/>
      <c r="I107" s="642"/>
      <c r="J107" s="583"/>
      <c r="K107" s="590"/>
      <c r="L107" s="590"/>
      <c r="M107" s="592"/>
      <c r="N107" s="590"/>
      <c r="O107" s="590"/>
      <c r="P107" s="590"/>
      <c r="Q107" s="590"/>
      <c r="R107" s="590"/>
      <c r="S107" s="590"/>
      <c r="T107" s="590"/>
      <c r="U107" s="590"/>
      <c r="V107" s="586"/>
      <c r="W107" s="590"/>
      <c r="X107" s="590"/>
      <c r="Y107" s="590"/>
      <c r="Z107" s="596"/>
    </row>
    <row r="108" spans="1:26" s="120" customFormat="1" ht="33.75" customHeight="1">
      <c r="A108" s="659"/>
      <c r="B108" s="645"/>
      <c r="C108" s="662"/>
      <c r="D108" s="612"/>
      <c r="E108" s="612"/>
      <c r="F108" s="612"/>
      <c r="G108" s="662"/>
      <c r="H108" s="665"/>
      <c r="I108" s="642"/>
      <c r="J108" s="584"/>
      <c r="K108" s="590"/>
      <c r="L108" s="590"/>
      <c r="M108" s="592"/>
      <c r="N108" s="590"/>
      <c r="O108" s="590"/>
      <c r="P108" s="590"/>
      <c r="Q108" s="590"/>
      <c r="R108" s="590"/>
      <c r="S108" s="590"/>
      <c r="T108" s="590"/>
      <c r="U108" s="590"/>
      <c r="V108" s="587"/>
      <c r="W108" s="590"/>
      <c r="X108" s="590"/>
      <c r="Y108" s="590"/>
      <c r="Z108" s="596"/>
    </row>
    <row r="109" spans="1:26" s="19" customFormat="1" ht="26.25" customHeight="1">
      <c r="A109" s="485">
        <v>2</v>
      </c>
      <c r="B109" s="58" t="s">
        <v>271</v>
      </c>
      <c r="C109" s="508" t="s">
        <v>165</v>
      </c>
      <c r="D109" s="1"/>
      <c r="E109" s="1"/>
      <c r="F109" s="1"/>
      <c r="G109" s="1">
        <v>1964</v>
      </c>
      <c r="H109" s="500">
        <v>15020.99</v>
      </c>
      <c r="I109" s="494" t="s">
        <v>261</v>
      </c>
      <c r="J109" s="134"/>
      <c r="K109" s="494" t="s">
        <v>274</v>
      </c>
      <c r="L109" s="494"/>
      <c r="M109" s="498"/>
      <c r="N109" s="496"/>
      <c r="O109" s="496"/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502"/>
    </row>
    <row r="110" spans="1:26" s="19" customFormat="1" ht="42.75" customHeight="1">
      <c r="A110" s="485">
        <v>3</v>
      </c>
      <c r="B110" s="58" t="s">
        <v>999</v>
      </c>
      <c r="C110" s="517" t="s">
        <v>1021</v>
      </c>
      <c r="D110" s="1"/>
      <c r="E110" s="1"/>
      <c r="F110" s="1"/>
      <c r="G110" s="135">
        <v>2010</v>
      </c>
      <c r="H110" s="500">
        <v>7700</v>
      </c>
      <c r="I110" s="494" t="s">
        <v>261</v>
      </c>
      <c r="J110" s="134"/>
      <c r="K110" s="494" t="s">
        <v>274</v>
      </c>
      <c r="L110" s="494"/>
      <c r="M110" s="498"/>
      <c r="N110" s="496"/>
      <c r="O110" s="496"/>
      <c r="P110" s="496"/>
      <c r="Q110" s="496"/>
      <c r="R110" s="496"/>
      <c r="S110" s="496"/>
      <c r="T110" s="496"/>
      <c r="U110" s="496"/>
      <c r="V110" s="496"/>
      <c r="W110" s="496"/>
      <c r="X110" s="496"/>
      <c r="Y110" s="496"/>
      <c r="Z110" s="502"/>
    </row>
    <row r="111" spans="1:26" s="19" customFormat="1" ht="25.5">
      <c r="A111" s="485">
        <v>4</v>
      </c>
      <c r="B111" s="58" t="s">
        <v>272</v>
      </c>
      <c r="C111" s="509" t="s">
        <v>64</v>
      </c>
      <c r="D111" s="1"/>
      <c r="E111" s="1"/>
      <c r="F111" s="1"/>
      <c r="G111" s="1">
        <v>2010</v>
      </c>
      <c r="H111" s="500">
        <v>46967.19</v>
      </c>
      <c r="I111" s="494" t="s">
        <v>261</v>
      </c>
      <c r="J111" s="134"/>
      <c r="K111" s="494" t="s">
        <v>274</v>
      </c>
      <c r="L111" s="494"/>
      <c r="M111" s="498"/>
      <c r="N111" s="496"/>
      <c r="O111" s="496"/>
      <c r="P111" s="496"/>
      <c r="Q111" s="496"/>
      <c r="R111" s="496"/>
      <c r="S111" s="496"/>
      <c r="T111" s="496"/>
      <c r="U111" s="496"/>
      <c r="V111" s="496"/>
      <c r="W111" s="496"/>
      <c r="X111" s="496"/>
      <c r="Y111" s="496"/>
      <c r="Z111" s="502"/>
    </row>
    <row r="112" spans="1:26" s="19" customFormat="1" ht="25.5">
      <c r="A112" s="485">
        <v>5</v>
      </c>
      <c r="B112" s="58" t="s">
        <v>273</v>
      </c>
      <c r="C112" s="509" t="s">
        <v>64</v>
      </c>
      <c r="D112" s="1"/>
      <c r="E112" s="1"/>
      <c r="F112" s="1"/>
      <c r="G112" s="1">
        <v>2012</v>
      </c>
      <c r="H112" s="500">
        <v>11576.67</v>
      </c>
      <c r="I112" s="494" t="s">
        <v>261</v>
      </c>
      <c r="J112" s="134"/>
      <c r="K112" s="494" t="s">
        <v>274</v>
      </c>
      <c r="L112" s="494"/>
      <c r="M112" s="498"/>
      <c r="N112" s="496"/>
      <c r="O112" s="496"/>
      <c r="P112" s="496"/>
      <c r="Q112" s="496"/>
      <c r="R112" s="496"/>
      <c r="S112" s="496"/>
      <c r="T112" s="496"/>
      <c r="U112" s="496"/>
      <c r="V112" s="496"/>
      <c r="W112" s="496"/>
      <c r="X112" s="496"/>
      <c r="Y112" s="496"/>
      <c r="Z112" s="502"/>
    </row>
    <row r="113" spans="1:26" s="19" customFormat="1">
      <c r="A113" s="485">
        <v>6</v>
      </c>
      <c r="B113" s="123" t="s">
        <v>326</v>
      </c>
      <c r="C113" s="473" t="s">
        <v>326</v>
      </c>
      <c r="D113" s="124"/>
      <c r="E113" s="124"/>
      <c r="F113" s="124"/>
      <c r="G113" s="124">
        <v>2014</v>
      </c>
      <c r="H113" s="239">
        <v>12610</v>
      </c>
      <c r="I113" s="136" t="s">
        <v>261</v>
      </c>
      <c r="J113" s="137"/>
      <c r="K113" s="494" t="s">
        <v>274</v>
      </c>
      <c r="L113" s="136"/>
      <c r="M113" s="138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40"/>
    </row>
    <row r="114" spans="1:26" s="19" customFormat="1">
      <c r="A114" s="485">
        <v>7</v>
      </c>
      <c r="B114" s="123" t="s">
        <v>1038</v>
      </c>
      <c r="C114" s="124" t="s">
        <v>240</v>
      </c>
      <c r="D114" s="124"/>
      <c r="E114" s="124"/>
      <c r="F114" s="124"/>
      <c r="G114" s="124">
        <v>2014</v>
      </c>
      <c r="H114" s="239">
        <v>2530</v>
      </c>
      <c r="I114" s="136" t="s">
        <v>261</v>
      </c>
      <c r="J114" s="137"/>
      <c r="K114" s="494" t="s">
        <v>274</v>
      </c>
      <c r="L114" s="136"/>
      <c r="M114" s="138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40"/>
    </row>
    <row r="115" spans="1:26" s="18" customFormat="1" ht="13.5" thickBot="1">
      <c r="A115" s="576" t="s">
        <v>0</v>
      </c>
      <c r="B115" s="577"/>
      <c r="C115" s="577"/>
      <c r="D115" s="141"/>
      <c r="E115" s="141"/>
      <c r="F115" s="141"/>
      <c r="G115" s="142"/>
      <c r="H115" s="237">
        <f>SUM(H105:H114)</f>
        <v>859404.85</v>
      </c>
      <c r="I115" s="123"/>
      <c r="J115" s="124"/>
      <c r="K115" s="125"/>
      <c r="L115" s="125"/>
      <c r="M115" s="125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6"/>
    </row>
    <row r="116" spans="1:26" s="444" customFormat="1" ht="13.5" customHeight="1" thickBot="1">
      <c r="A116" s="660" t="s">
        <v>822</v>
      </c>
      <c r="B116" s="661"/>
      <c r="C116" s="661"/>
      <c r="D116" s="661"/>
      <c r="E116" s="661"/>
      <c r="F116" s="661"/>
      <c r="G116" s="661"/>
      <c r="H116" s="661"/>
      <c r="I116" s="661"/>
      <c r="J116" s="443"/>
      <c r="K116" s="588"/>
      <c r="L116" s="588"/>
      <c r="M116" s="588"/>
      <c r="N116" s="588"/>
      <c r="O116" s="588"/>
      <c r="P116" s="588"/>
      <c r="Q116" s="588"/>
      <c r="R116" s="588"/>
      <c r="S116" s="588"/>
      <c r="T116" s="588"/>
      <c r="U116" s="588"/>
      <c r="V116" s="588"/>
      <c r="W116" s="588"/>
      <c r="X116" s="588"/>
      <c r="Y116" s="588"/>
      <c r="Z116" s="589"/>
    </row>
    <row r="117" spans="1:26" s="451" customFormat="1" ht="54.75" customHeight="1" thickBot="1">
      <c r="A117" s="657">
        <v>1</v>
      </c>
      <c r="B117" s="445" t="s">
        <v>126</v>
      </c>
      <c r="C117" s="446" t="s">
        <v>64</v>
      </c>
      <c r="D117" s="640" t="s">
        <v>270</v>
      </c>
      <c r="E117" s="640" t="s">
        <v>62</v>
      </c>
      <c r="F117" s="640" t="s">
        <v>62</v>
      </c>
      <c r="G117" s="447">
        <v>1995</v>
      </c>
      <c r="H117" s="448">
        <v>673129.57</v>
      </c>
      <c r="I117" s="449" t="s">
        <v>261</v>
      </c>
      <c r="J117" s="638" t="s">
        <v>133</v>
      </c>
      <c r="K117" s="637" t="s">
        <v>134</v>
      </c>
      <c r="L117" s="643" t="s">
        <v>284</v>
      </c>
      <c r="M117" s="506" t="s">
        <v>1029</v>
      </c>
      <c r="N117" s="450" t="s">
        <v>1030</v>
      </c>
      <c r="O117" s="450" t="s">
        <v>1031</v>
      </c>
      <c r="P117" s="450" t="s">
        <v>1032</v>
      </c>
      <c r="Q117" s="450" t="s">
        <v>1033</v>
      </c>
      <c r="R117" s="450" t="s">
        <v>1033</v>
      </c>
      <c r="S117" s="450" t="s">
        <v>1033</v>
      </c>
      <c r="T117" s="450" t="s">
        <v>170</v>
      </c>
      <c r="U117" s="450" t="s">
        <v>1033</v>
      </c>
      <c r="V117" s="450" t="s">
        <v>1034</v>
      </c>
      <c r="W117" s="450" t="s">
        <v>1035</v>
      </c>
      <c r="X117" s="450">
        <v>2</v>
      </c>
      <c r="Y117" s="450" t="s">
        <v>78</v>
      </c>
      <c r="Z117" s="527" t="s">
        <v>62</v>
      </c>
    </row>
    <row r="118" spans="1:26" s="451" customFormat="1" ht="30" customHeight="1" thickBot="1">
      <c r="A118" s="657"/>
      <c r="B118" s="452" t="s">
        <v>127</v>
      </c>
      <c r="C118" s="446" t="s">
        <v>64</v>
      </c>
      <c r="D118" s="640"/>
      <c r="E118" s="640"/>
      <c r="F118" s="640"/>
      <c r="G118" s="453">
        <v>1996</v>
      </c>
      <c r="H118" s="455">
        <v>10000</v>
      </c>
      <c r="I118" s="456" t="s">
        <v>261</v>
      </c>
      <c r="J118" s="638"/>
      <c r="K118" s="637"/>
      <c r="L118" s="643"/>
      <c r="M118" s="457"/>
      <c r="N118" s="458"/>
      <c r="O118" s="458"/>
      <c r="P118" s="458"/>
      <c r="Q118" s="458"/>
      <c r="R118" s="458"/>
      <c r="S118" s="458"/>
      <c r="T118" s="458"/>
      <c r="U118" s="458"/>
      <c r="V118" s="458"/>
      <c r="W118" s="458"/>
      <c r="X118" s="458"/>
      <c r="Y118" s="458"/>
      <c r="Z118" s="528"/>
    </row>
    <row r="119" spans="1:26" s="451" customFormat="1" ht="31.5" customHeight="1" thickBot="1">
      <c r="A119" s="657"/>
      <c r="B119" s="452" t="s">
        <v>128</v>
      </c>
      <c r="C119" s="446" t="s">
        <v>64</v>
      </c>
      <c r="D119" s="640"/>
      <c r="E119" s="640"/>
      <c r="F119" s="640"/>
      <c r="G119" s="453">
        <v>2009</v>
      </c>
      <c r="H119" s="455">
        <v>31408.38</v>
      </c>
      <c r="I119" s="456" t="s">
        <v>261</v>
      </c>
      <c r="J119" s="638"/>
      <c r="K119" s="637"/>
      <c r="L119" s="643"/>
      <c r="M119" s="457"/>
      <c r="N119" s="458"/>
      <c r="O119" s="458"/>
      <c r="P119" s="458"/>
      <c r="Q119" s="458"/>
      <c r="R119" s="458"/>
      <c r="S119" s="458"/>
      <c r="T119" s="458"/>
      <c r="U119" s="458"/>
      <c r="V119" s="458"/>
      <c r="W119" s="458"/>
      <c r="X119" s="458"/>
      <c r="Y119" s="458"/>
      <c r="Z119" s="528"/>
    </row>
    <row r="120" spans="1:26" s="451" customFormat="1" ht="37.5" customHeight="1" thickBot="1">
      <c r="A120" s="657"/>
      <c r="B120" s="452" t="s">
        <v>129</v>
      </c>
      <c r="C120" s="446" t="s">
        <v>64</v>
      </c>
      <c r="D120" s="640"/>
      <c r="E120" s="640"/>
      <c r="F120" s="640"/>
      <c r="G120" s="453">
        <v>2010</v>
      </c>
      <c r="H120" s="455">
        <v>23691.759999999998</v>
      </c>
      <c r="I120" s="456" t="s">
        <v>261</v>
      </c>
      <c r="J120" s="638"/>
      <c r="K120" s="637"/>
      <c r="L120" s="643"/>
      <c r="M120" s="457"/>
      <c r="N120" s="458"/>
      <c r="O120" s="458"/>
      <c r="P120" s="458"/>
      <c r="Q120" s="458"/>
      <c r="R120" s="458"/>
      <c r="S120" s="458"/>
      <c r="T120" s="458"/>
      <c r="U120" s="458"/>
      <c r="V120" s="458"/>
      <c r="W120" s="458"/>
      <c r="X120" s="458"/>
      <c r="Y120" s="458"/>
      <c r="Z120" s="528"/>
    </row>
    <row r="121" spans="1:26" s="451" customFormat="1" ht="29.25" customHeight="1" thickBot="1">
      <c r="A121" s="657"/>
      <c r="B121" s="452" t="s">
        <v>341</v>
      </c>
      <c r="C121" s="446" t="s">
        <v>64</v>
      </c>
      <c r="D121" s="454"/>
      <c r="E121" s="454"/>
      <c r="F121" s="454"/>
      <c r="G121" s="453">
        <v>2014</v>
      </c>
      <c r="H121" s="455">
        <v>121325.69</v>
      </c>
      <c r="I121" s="456" t="s">
        <v>261</v>
      </c>
      <c r="J121" s="638"/>
      <c r="K121" s="637"/>
      <c r="L121" s="643"/>
      <c r="M121" s="457"/>
      <c r="N121" s="458"/>
      <c r="O121" s="458"/>
      <c r="P121" s="458"/>
      <c r="Q121" s="458"/>
      <c r="R121" s="458"/>
      <c r="S121" s="458"/>
      <c r="T121" s="458"/>
      <c r="U121" s="458"/>
      <c r="V121" s="458"/>
      <c r="W121" s="458"/>
      <c r="X121" s="458"/>
      <c r="Y121" s="458"/>
      <c r="Z121" s="528"/>
    </row>
    <row r="122" spans="1:26" s="451" customFormat="1" ht="34.5" customHeight="1" thickBot="1">
      <c r="A122" s="657"/>
      <c r="B122" s="452" t="s">
        <v>419</v>
      </c>
      <c r="C122" s="446" t="s">
        <v>64</v>
      </c>
      <c r="D122" s="454"/>
      <c r="E122" s="454"/>
      <c r="F122" s="454"/>
      <c r="G122" s="453">
        <v>2015</v>
      </c>
      <c r="H122" s="455">
        <v>37572.6</v>
      </c>
      <c r="I122" s="456" t="s">
        <v>261</v>
      </c>
      <c r="J122" s="459"/>
      <c r="K122" s="457" t="s">
        <v>786</v>
      </c>
      <c r="L122" s="643"/>
      <c r="M122" s="457"/>
      <c r="N122" s="458"/>
      <c r="O122" s="458"/>
      <c r="P122" s="458"/>
      <c r="Q122" s="458"/>
      <c r="R122" s="458"/>
      <c r="S122" s="458"/>
      <c r="T122" s="458"/>
      <c r="U122" s="458"/>
      <c r="V122" s="458"/>
      <c r="W122" s="458"/>
      <c r="X122" s="458"/>
      <c r="Y122" s="458"/>
      <c r="Z122" s="528"/>
    </row>
    <row r="123" spans="1:26" s="462" customFormat="1" ht="26.25" thickBot="1">
      <c r="A123" s="657"/>
      <c r="B123" s="460" t="s">
        <v>785</v>
      </c>
      <c r="C123" s="446" t="s">
        <v>64</v>
      </c>
      <c r="D123" s="460"/>
      <c r="E123" s="460"/>
      <c r="F123" s="460"/>
      <c r="G123" s="456">
        <v>2017</v>
      </c>
      <c r="H123" s="454">
        <v>12006.5</v>
      </c>
      <c r="I123" s="456" t="s">
        <v>261</v>
      </c>
      <c r="J123" s="460"/>
      <c r="K123" s="457" t="s">
        <v>786</v>
      </c>
      <c r="L123" s="643"/>
      <c r="M123" s="456"/>
      <c r="N123" s="456"/>
      <c r="O123" s="456"/>
      <c r="P123" s="456"/>
      <c r="Q123" s="456"/>
      <c r="R123" s="456"/>
      <c r="S123" s="456"/>
      <c r="T123" s="456"/>
      <c r="U123" s="456"/>
      <c r="V123" s="456"/>
      <c r="W123" s="461"/>
      <c r="X123" s="461"/>
      <c r="Y123" s="461"/>
      <c r="Z123" s="529"/>
    </row>
    <row r="124" spans="1:26" s="451" customFormat="1" ht="13.5" thickBot="1">
      <c r="A124" s="530">
        <v>2</v>
      </c>
      <c r="B124" s="463" t="s">
        <v>130</v>
      </c>
      <c r="C124" s="464" t="s">
        <v>240</v>
      </c>
      <c r="D124" s="456" t="s">
        <v>78</v>
      </c>
      <c r="E124" s="456" t="s">
        <v>62</v>
      </c>
      <c r="F124" s="456" t="s">
        <v>62</v>
      </c>
      <c r="G124" s="465">
        <v>1964</v>
      </c>
      <c r="H124" s="466">
        <v>1154.06</v>
      </c>
      <c r="I124" s="456" t="s">
        <v>261</v>
      </c>
      <c r="J124" s="467"/>
      <c r="K124" s="457" t="s">
        <v>134</v>
      </c>
      <c r="L124" s="643"/>
      <c r="M124" s="457"/>
      <c r="N124" s="458"/>
      <c r="O124" s="458"/>
      <c r="P124" s="458"/>
      <c r="Q124" s="458"/>
      <c r="R124" s="458"/>
      <c r="S124" s="458"/>
      <c r="T124" s="458"/>
      <c r="U124" s="458"/>
      <c r="V124" s="458"/>
      <c r="W124" s="458"/>
      <c r="X124" s="458"/>
      <c r="Y124" s="458"/>
      <c r="Z124" s="528"/>
    </row>
    <row r="125" spans="1:26" s="451" customFormat="1" ht="13.5" thickBot="1">
      <c r="A125" s="530">
        <v>3</v>
      </c>
      <c r="B125" s="463" t="s">
        <v>131</v>
      </c>
      <c r="C125" s="468" t="s">
        <v>77</v>
      </c>
      <c r="D125" s="456"/>
      <c r="E125" s="456"/>
      <c r="F125" s="456"/>
      <c r="G125" s="465">
        <v>1964</v>
      </c>
      <c r="H125" s="466">
        <v>4891.09</v>
      </c>
      <c r="I125" s="456" t="s">
        <v>261</v>
      </c>
      <c r="J125" s="456"/>
      <c r="K125" s="457" t="s">
        <v>134</v>
      </c>
      <c r="L125" s="643"/>
      <c r="M125" s="457"/>
      <c r="N125" s="458"/>
      <c r="O125" s="458"/>
      <c r="P125" s="458"/>
      <c r="Q125" s="458"/>
      <c r="R125" s="458"/>
      <c r="S125" s="458"/>
      <c r="T125" s="458"/>
      <c r="U125" s="458"/>
      <c r="V125" s="458"/>
      <c r="W125" s="458"/>
      <c r="X125" s="458"/>
      <c r="Y125" s="458"/>
      <c r="Z125" s="528"/>
    </row>
    <row r="126" spans="1:26" s="451" customFormat="1" ht="25.5">
      <c r="A126" s="530">
        <v>4</v>
      </c>
      <c r="B126" s="452" t="s">
        <v>132</v>
      </c>
      <c r="C126" s="468" t="s">
        <v>1021</v>
      </c>
      <c r="D126" s="456"/>
      <c r="E126" s="456"/>
      <c r="F126" s="456"/>
      <c r="G126" s="453">
        <v>2009</v>
      </c>
      <c r="H126" s="455">
        <v>4000</v>
      </c>
      <c r="I126" s="456" t="s">
        <v>261</v>
      </c>
      <c r="J126" s="456"/>
      <c r="K126" s="457" t="s">
        <v>134</v>
      </c>
      <c r="L126" s="643"/>
      <c r="M126" s="457"/>
      <c r="N126" s="458"/>
      <c r="O126" s="458"/>
      <c r="P126" s="458"/>
      <c r="Q126" s="458"/>
      <c r="R126" s="458"/>
      <c r="S126" s="458"/>
      <c r="T126" s="458"/>
      <c r="U126" s="458"/>
      <c r="V126" s="458"/>
      <c r="W126" s="458"/>
      <c r="X126" s="458"/>
      <c r="Y126" s="458"/>
      <c r="Z126" s="528"/>
    </row>
    <row r="127" spans="1:26" s="444" customFormat="1" ht="13.5" customHeight="1" thickBot="1">
      <c r="A127" s="655" t="s">
        <v>0</v>
      </c>
      <c r="B127" s="656"/>
      <c r="C127" s="656"/>
      <c r="D127" s="656"/>
      <c r="E127" s="656"/>
      <c r="F127" s="656"/>
      <c r="G127" s="656"/>
      <c r="H127" s="469">
        <f>SUM(H117:H126)</f>
        <v>919179.64999999991</v>
      </c>
      <c r="I127" s="470"/>
      <c r="J127" s="471"/>
      <c r="K127" s="472"/>
      <c r="L127" s="472"/>
      <c r="M127" s="472"/>
      <c r="N127" s="471"/>
      <c r="O127" s="471"/>
      <c r="P127" s="471"/>
      <c r="Q127" s="471"/>
      <c r="R127" s="471"/>
      <c r="S127" s="471"/>
      <c r="T127" s="471"/>
      <c r="U127" s="471"/>
      <c r="V127" s="471"/>
      <c r="W127" s="471"/>
      <c r="X127" s="471"/>
      <c r="Y127" s="471"/>
      <c r="Z127" s="531"/>
    </row>
    <row r="128" spans="1:26" s="18" customFormat="1" ht="13.5" thickBot="1">
      <c r="A128" s="574" t="s">
        <v>823</v>
      </c>
      <c r="B128" s="575"/>
      <c r="C128" s="575"/>
      <c r="D128" s="575"/>
      <c r="E128" s="575"/>
      <c r="F128" s="575"/>
      <c r="G128" s="575"/>
      <c r="H128" s="575"/>
      <c r="I128" s="575"/>
      <c r="J128" s="57"/>
      <c r="K128" s="578"/>
      <c r="L128" s="578"/>
      <c r="M128" s="578"/>
      <c r="N128" s="578"/>
      <c r="O128" s="578"/>
      <c r="P128" s="578"/>
      <c r="Q128" s="578"/>
      <c r="R128" s="578"/>
      <c r="S128" s="578"/>
      <c r="T128" s="578"/>
      <c r="U128" s="578"/>
      <c r="V128" s="578"/>
      <c r="W128" s="578"/>
      <c r="X128" s="578"/>
      <c r="Y128" s="578"/>
      <c r="Z128" s="579"/>
    </row>
    <row r="129" spans="1:26" s="19" customFormat="1" ht="105" customHeight="1">
      <c r="A129" s="493">
        <v>1</v>
      </c>
      <c r="B129" s="127" t="s">
        <v>135</v>
      </c>
      <c r="C129" s="509" t="s">
        <v>64</v>
      </c>
      <c r="D129" s="144" t="s">
        <v>78</v>
      </c>
      <c r="E129" s="144" t="s">
        <v>62</v>
      </c>
      <c r="F129" s="144" t="s">
        <v>62</v>
      </c>
      <c r="G129" s="145" t="s">
        <v>1065</v>
      </c>
      <c r="H129" s="523">
        <v>907000</v>
      </c>
      <c r="I129" s="524" t="s">
        <v>381</v>
      </c>
      <c r="J129" s="521" t="s">
        <v>1027</v>
      </c>
      <c r="K129" s="497" t="s">
        <v>347</v>
      </c>
      <c r="L129" s="497" t="s">
        <v>287</v>
      </c>
      <c r="M129" s="497" t="s">
        <v>348</v>
      </c>
      <c r="N129" s="495" t="s">
        <v>139</v>
      </c>
      <c r="O129" s="495" t="s">
        <v>140</v>
      </c>
      <c r="P129" s="505" t="s">
        <v>141</v>
      </c>
      <c r="Q129" s="505" t="s">
        <v>141</v>
      </c>
      <c r="R129" s="505" t="s">
        <v>141</v>
      </c>
      <c r="S129" s="505" t="s">
        <v>141</v>
      </c>
      <c r="T129" s="505" t="s">
        <v>170</v>
      </c>
      <c r="U129" s="505" t="s">
        <v>141</v>
      </c>
      <c r="V129" s="505"/>
      <c r="W129" s="495">
        <v>452</v>
      </c>
      <c r="X129" s="495">
        <v>2</v>
      </c>
      <c r="Y129" s="495" t="s">
        <v>78</v>
      </c>
      <c r="Z129" s="501" t="s">
        <v>62</v>
      </c>
    </row>
    <row r="130" spans="1:26" s="19" customFormat="1">
      <c r="A130" s="486">
        <v>2</v>
      </c>
      <c r="B130" s="112" t="s">
        <v>130</v>
      </c>
      <c r="C130" s="518" t="s">
        <v>240</v>
      </c>
      <c r="D130" s="143" t="s">
        <v>78</v>
      </c>
      <c r="E130" s="144" t="s">
        <v>62</v>
      </c>
      <c r="F130" s="144" t="s">
        <v>62</v>
      </c>
      <c r="G130" s="230">
        <v>1964</v>
      </c>
      <c r="H130" s="240">
        <v>1717.83</v>
      </c>
      <c r="I130" s="148" t="s">
        <v>261</v>
      </c>
      <c r="J130" s="148"/>
      <c r="K130" s="505" t="s">
        <v>347</v>
      </c>
      <c r="L130" s="497" t="s">
        <v>287</v>
      </c>
      <c r="M130" s="497" t="s">
        <v>349</v>
      </c>
      <c r="N130" s="497" t="s">
        <v>350</v>
      </c>
      <c r="O130" s="495" t="s">
        <v>97</v>
      </c>
      <c r="P130" s="495" t="s">
        <v>98</v>
      </c>
      <c r="Q130" s="505" t="s">
        <v>170</v>
      </c>
      <c r="R130" s="505" t="s">
        <v>170</v>
      </c>
      <c r="S130" s="505" t="s">
        <v>98</v>
      </c>
      <c r="T130" s="505" t="s">
        <v>170</v>
      </c>
      <c r="U130" s="505" t="s">
        <v>170</v>
      </c>
      <c r="V130" s="505"/>
      <c r="W130" s="505">
        <v>46.5</v>
      </c>
      <c r="X130" s="495">
        <v>1</v>
      </c>
      <c r="Y130" s="495" t="s">
        <v>62</v>
      </c>
      <c r="Z130" s="501" t="s">
        <v>62</v>
      </c>
    </row>
    <row r="131" spans="1:26" s="19" customFormat="1">
      <c r="A131" s="486">
        <v>3</v>
      </c>
      <c r="B131" s="112" t="s">
        <v>136</v>
      </c>
      <c r="C131" s="518" t="s">
        <v>240</v>
      </c>
      <c r="D131" s="146" t="s">
        <v>78</v>
      </c>
      <c r="E131" s="146" t="s">
        <v>62</v>
      </c>
      <c r="F131" s="146" t="s">
        <v>62</v>
      </c>
      <c r="G131" s="229">
        <v>2000</v>
      </c>
      <c r="H131" s="240">
        <v>53155.41</v>
      </c>
      <c r="I131" s="148" t="s">
        <v>261</v>
      </c>
      <c r="J131" s="1"/>
      <c r="K131" s="498" t="s">
        <v>347</v>
      </c>
      <c r="L131" s="498" t="s">
        <v>287</v>
      </c>
      <c r="M131" s="498"/>
      <c r="N131" s="496"/>
      <c r="O131" s="496"/>
      <c r="P131" s="1" t="s">
        <v>170</v>
      </c>
      <c r="Q131" s="1" t="s">
        <v>170</v>
      </c>
      <c r="R131" s="1" t="s">
        <v>170</v>
      </c>
      <c r="S131" s="1" t="s">
        <v>170</v>
      </c>
      <c r="T131" s="1" t="s">
        <v>170</v>
      </c>
      <c r="U131" s="1" t="s">
        <v>170</v>
      </c>
      <c r="V131" s="1"/>
      <c r="W131" s="496"/>
      <c r="X131" s="496"/>
      <c r="Y131" s="496"/>
      <c r="Z131" s="502"/>
    </row>
    <row r="132" spans="1:26" s="19" customFormat="1">
      <c r="A132" s="486">
        <v>4</v>
      </c>
      <c r="B132" s="112" t="s">
        <v>137</v>
      </c>
      <c r="C132" s="518" t="s">
        <v>164</v>
      </c>
      <c r="D132" s="146"/>
      <c r="E132" s="146"/>
      <c r="F132" s="146"/>
      <c r="G132" s="229">
        <v>1964</v>
      </c>
      <c r="H132" s="240">
        <v>3073.59</v>
      </c>
      <c r="I132" s="148" t="s">
        <v>261</v>
      </c>
      <c r="J132" s="1"/>
      <c r="K132" s="498" t="s">
        <v>347</v>
      </c>
      <c r="L132" s="498" t="s">
        <v>287</v>
      </c>
      <c r="M132" s="498"/>
      <c r="N132" s="496"/>
      <c r="O132" s="496"/>
      <c r="P132" s="1" t="s">
        <v>170</v>
      </c>
      <c r="Q132" s="1" t="s">
        <v>170</v>
      </c>
      <c r="R132" s="1" t="s">
        <v>170</v>
      </c>
      <c r="S132" s="1" t="s">
        <v>170</v>
      </c>
      <c r="T132" s="1" t="s">
        <v>170</v>
      </c>
      <c r="U132" s="1" t="s">
        <v>170</v>
      </c>
      <c r="V132" s="1"/>
      <c r="W132" s="496"/>
      <c r="X132" s="496"/>
      <c r="Y132" s="496"/>
      <c r="Z132" s="502"/>
    </row>
    <row r="133" spans="1:26" s="19" customFormat="1">
      <c r="A133" s="486">
        <v>5</v>
      </c>
      <c r="B133" s="112" t="s">
        <v>138</v>
      </c>
      <c r="C133" s="518" t="s">
        <v>164</v>
      </c>
      <c r="D133" s="146"/>
      <c r="E133" s="146"/>
      <c r="F133" s="146"/>
      <c r="G133" s="147">
        <v>1964</v>
      </c>
      <c r="H133" s="240">
        <v>5102.16</v>
      </c>
      <c r="I133" s="148" t="s">
        <v>261</v>
      </c>
      <c r="J133" s="1"/>
      <c r="K133" s="498" t="s">
        <v>347</v>
      </c>
      <c r="L133" s="498" t="s">
        <v>287</v>
      </c>
      <c r="M133" s="498"/>
      <c r="N133" s="496"/>
      <c r="O133" s="496"/>
      <c r="P133" s="1" t="s">
        <v>170</v>
      </c>
      <c r="Q133" s="1" t="s">
        <v>170</v>
      </c>
      <c r="R133" s="1" t="s">
        <v>170</v>
      </c>
      <c r="S133" s="1" t="s">
        <v>170</v>
      </c>
      <c r="T133" s="1" t="s">
        <v>170</v>
      </c>
      <c r="U133" s="1" t="s">
        <v>170</v>
      </c>
      <c r="V133" s="1"/>
      <c r="W133" s="496"/>
      <c r="X133" s="496"/>
      <c r="Y133" s="496"/>
      <c r="Z133" s="502"/>
    </row>
    <row r="134" spans="1:26" s="19" customFormat="1" ht="25.5">
      <c r="A134" s="486">
        <v>6</v>
      </c>
      <c r="B134" s="112" t="s">
        <v>113</v>
      </c>
      <c r="C134" s="508" t="s">
        <v>165</v>
      </c>
      <c r="D134" s="146"/>
      <c r="E134" s="146"/>
      <c r="F134" s="146"/>
      <c r="G134" s="147">
        <v>2007</v>
      </c>
      <c r="H134" s="241">
        <v>42221.15</v>
      </c>
      <c r="I134" s="148" t="s">
        <v>261</v>
      </c>
      <c r="J134" s="1"/>
      <c r="K134" s="498" t="s">
        <v>347</v>
      </c>
      <c r="L134" s="498" t="s">
        <v>287</v>
      </c>
      <c r="M134" s="498"/>
      <c r="N134" s="496"/>
      <c r="O134" s="496"/>
      <c r="P134" s="1" t="s">
        <v>170</v>
      </c>
      <c r="Q134" s="1" t="s">
        <v>170</v>
      </c>
      <c r="R134" s="1" t="s">
        <v>170</v>
      </c>
      <c r="S134" s="1" t="s">
        <v>170</v>
      </c>
      <c r="T134" s="1" t="s">
        <v>170</v>
      </c>
      <c r="U134" s="1" t="s">
        <v>170</v>
      </c>
      <c r="V134" s="1"/>
      <c r="W134" s="496"/>
      <c r="X134" s="496"/>
      <c r="Y134" s="496"/>
      <c r="Z134" s="502"/>
    </row>
    <row r="135" spans="1:26" s="19" customFormat="1" ht="25.5">
      <c r="A135" s="486">
        <v>7</v>
      </c>
      <c r="B135" s="112" t="s">
        <v>113</v>
      </c>
      <c r="C135" s="508" t="s">
        <v>165</v>
      </c>
      <c r="D135" s="146"/>
      <c r="E135" s="146"/>
      <c r="F135" s="146"/>
      <c r="G135" s="147">
        <v>2009</v>
      </c>
      <c r="H135" s="241">
        <v>49726.83</v>
      </c>
      <c r="I135" s="148" t="s">
        <v>261</v>
      </c>
      <c r="J135" s="1"/>
      <c r="K135" s="498" t="s">
        <v>347</v>
      </c>
      <c r="L135" s="498" t="s">
        <v>287</v>
      </c>
      <c r="M135" s="498"/>
      <c r="N135" s="496"/>
      <c r="O135" s="496"/>
      <c r="P135" s="1" t="s">
        <v>170</v>
      </c>
      <c r="Q135" s="1" t="s">
        <v>170</v>
      </c>
      <c r="R135" s="1" t="s">
        <v>170</v>
      </c>
      <c r="S135" s="1" t="s">
        <v>170</v>
      </c>
      <c r="T135" s="1" t="s">
        <v>170</v>
      </c>
      <c r="U135" s="1" t="s">
        <v>170</v>
      </c>
      <c r="V135" s="1"/>
      <c r="W135" s="496"/>
      <c r="X135" s="496"/>
      <c r="Y135" s="496"/>
      <c r="Z135" s="502"/>
    </row>
    <row r="136" spans="1:26" s="19" customFormat="1" ht="25.5">
      <c r="A136" s="486">
        <v>8</v>
      </c>
      <c r="B136" s="112" t="s">
        <v>421</v>
      </c>
      <c r="C136" s="509" t="s">
        <v>64</v>
      </c>
      <c r="D136" s="146"/>
      <c r="E136" s="146"/>
      <c r="F136" s="146"/>
      <c r="G136" s="147">
        <v>2010</v>
      </c>
      <c r="H136" s="241">
        <v>60077.34</v>
      </c>
      <c r="I136" s="148" t="s">
        <v>261</v>
      </c>
      <c r="J136" s="1"/>
      <c r="K136" s="498" t="s">
        <v>347</v>
      </c>
      <c r="L136" s="498" t="s">
        <v>287</v>
      </c>
      <c r="M136" s="498"/>
      <c r="N136" s="496"/>
      <c r="O136" s="496"/>
      <c r="P136" s="1" t="s">
        <v>170</v>
      </c>
      <c r="Q136" s="1" t="s">
        <v>170</v>
      </c>
      <c r="R136" s="1" t="s">
        <v>170</v>
      </c>
      <c r="S136" s="1" t="s">
        <v>170</v>
      </c>
      <c r="T136" s="1" t="s">
        <v>170</v>
      </c>
      <c r="U136" s="1" t="s">
        <v>170</v>
      </c>
      <c r="V136" s="1"/>
      <c r="W136" s="496"/>
      <c r="X136" s="496"/>
      <c r="Y136" s="496"/>
      <c r="Z136" s="502"/>
    </row>
    <row r="137" spans="1:26" s="19" customFormat="1">
      <c r="A137" s="486">
        <v>9</v>
      </c>
      <c r="B137" s="58" t="s">
        <v>77</v>
      </c>
      <c r="C137" s="149" t="s">
        <v>77</v>
      </c>
      <c r="D137" s="146"/>
      <c r="E137" s="146"/>
      <c r="F137" s="146"/>
      <c r="G137" s="150">
        <v>2016</v>
      </c>
      <c r="H137" s="242">
        <v>15805.5</v>
      </c>
      <c r="I137" s="148" t="s">
        <v>261</v>
      </c>
      <c r="J137" s="124"/>
      <c r="K137" s="498" t="s">
        <v>347</v>
      </c>
      <c r="L137" s="498" t="s">
        <v>287</v>
      </c>
      <c r="M137" s="138"/>
      <c r="N137" s="139"/>
      <c r="O137" s="139"/>
      <c r="P137" s="1" t="s">
        <v>170</v>
      </c>
      <c r="Q137" s="1" t="s">
        <v>170</v>
      </c>
      <c r="R137" s="1" t="s">
        <v>170</v>
      </c>
      <c r="S137" s="1" t="s">
        <v>170</v>
      </c>
      <c r="T137" s="1" t="s">
        <v>170</v>
      </c>
      <c r="U137" s="1" t="s">
        <v>170</v>
      </c>
      <c r="V137" s="124"/>
      <c r="W137" s="139"/>
      <c r="X137" s="139"/>
      <c r="Y137" s="139"/>
      <c r="Z137" s="140"/>
    </row>
    <row r="138" spans="1:26" s="18" customFormat="1" ht="13.5" thickBot="1">
      <c r="A138" s="651" t="s">
        <v>0</v>
      </c>
      <c r="B138" s="652"/>
      <c r="C138" s="652"/>
      <c r="D138" s="652"/>
      <c r="E138" s="652"/>
      <c r="F138" s="652"/>
      <c r="G138" s="652"/>
      <c r="H138" s="243">
        <f>SUM(H129:H137)</f>
        <v>1137879.81</v>
      </c>
      <c r="I138" s="151"/>
      <c r="J138" s="124"/>
      <c r="K138" s="125"/>
      <c r="L138" s="125"/>
      <c r="M138" s="125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6"/>
    </row>
    <row r="139" spans="1:26" s="18" customFormat="1" ht="13.5" thickBot="1">
      <c r="A139" s="574" t="s">
        <v>1000</v>
      </c>
      <c r="B139" s="575"/>
      <c r="C139" s="575"/>
      <c r="D139" s="575"/>
      <c r="E139" s="575"/>
      <c r="F139" s="575"/>
      <c r="G139" s="575"/>
      <c r="H139" s="575"/>
      <c r="I139" s="575"/>
      <c r="J139" s="57"/>
      <c r="K139" s="578"/>
      <c r="L139" s="578"/>
      <c r="M139" s="578"/>
      <c r="N139" s="578"/>
      <c r="O139" s="578"/>
      <c r="P139" s="578"/>
      <c r="Q139" s="578"/>
      <c r="R139" s="578"/>
      <c r="S139" s="578"/>
      <c r="T139" s="578"/>
      <c r="U139" s="578"/>
      <c r="V139" s="578"/>
      <c r="W139" s="578"/>
      <c r="X139" s="578"/>
      <c r="Y139" s="578"/>
      <c r="Z139" s="579"/>
    </row>
    <row r="140" spans="1:26" s="18" customFormat="1" ht="30" customHeight="1">
      <c r="A140" s="580">
        <v>1</v>
      </c>
      <c r="B140" s="127" t="s">
        <v>135</v>
      </c>
      <c r="C140" s="509" t="s">
        <v>64</v>
      </c>
      <c r="D140" s="499" t="s">
        <v>78</v>
      </c>
      <c r="E140" s="499" t="s">
        <v>62</v>
      </c>
      <c r="F140" s="499" t="s">
        <v>62</v>
      </c>
      <c r="G140" s="128">
        <v>1996</v>
      </c>
      <c r="H140" s="238">
        <v>9496327.1300000008</v>
      </c>
      <c r="I140" s="505" t="s">
        <v>261</v>
      </c>
      <c r="J140" s="625" t="s">
        <v>275</v>
      </c>
      <c r="K140" s="509" t="s">
        <v>150</v>
      </c>
      <c r="L140" s="509" t="s">
        <v>954</v>
      </c>
      <c r="M140" s="509" t="s">
        <v>92</v>
      </c>
      <c r="N140" s="505" t="s">
        <v>167</v>
      </c>
      <c r="O140" s="505" t="s">
        <v>951</v>
      </c>
      <c r="P140" s="505" t="s">
        <v>952</v>
      </c>
      <c r="Q140" s="505" t="s">
        <v>99</v>
      </c>
      <c r="R140" s="505" t="s">
        <v>99</v>
      </c>
      <c r="S140" s="505" t="s">
        <v>99</v>
      </c>
      <c r="T140" s="505" t="s">
        <v>260</v>
      </c>
      <c r="U140" s="505" t="s">
        <v>99</v>
      </c>
      <c r="V140" s="505"/>
      <c r="W140" s="505">
        <v>6285.02</v>
      </c>
      <c r="X140" s="505">
        <v>2</v>
      </c>
      <c r="Y140" s="505" t="s">
        <v>78</v>
      </c>
      <c r="Z140" s="129" t="s">
        <v>62</v>
      </c>
    </row>
    <row r="141" spans="1:26" s="18" customFormat="1" ht="29.25" customHeight="1">
      <c r="A141" s="581"/>
      <c r="B141" s="112" t="s">
        <v>142</v>
      </c>
      <c r="C141" s="509" t="s">
        <v>64</v>
      </c>
      <c r="D141" s="500" t="s">
        <v>78</v>
      </c>
      <c r="E141" s="500" t="s">
        <v>62</v>
      </c>
      <c r="F141" s="500" t="s">
        <v>62</v>
      </c>
      <c r="G141" s="113" t="s">
        <v>423</v>
      </c>
      <c r="H141" s="235">
        <v>263186.02</v>
      </c>
      <c r="I141" s="1" t="s">
        <v>261</v>
      </c>
      <c r="J141" s="626"/>
      <c r="K141" s="518" t="s">
        <v>150</v>
      </c>
      <c r="L141" s="518" t="s">
        <v>954</v>
      </c>
      <c r="M141" s="518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15"/>
    </row>
    <row r="142" spans="1:26" s="18" customFormat="1" ht="25.5">
      <c r="A142" s="581">
        <v>2</v>
      </c>
      <c r="B142" s="112" t="s">
        <v>143</v>
      </c>
      <c r="C142" s="509" t="s">
        <v>64</v>
      </c>
      <c r="D142" s="500" t="s">
        <v>78</v>
      </c>
      <c r="E142" s="500" t="s">
        <v>62</v>
      </c>
      <c r="F142" s="500" t="s">
        <v>62</v>
      </c>
      <c r="G142" s="113">
        <v>2000</v>
      </c>
      <c r="H142" s="235">
        <v>3138722.07</v>
      </c>
      <c r="I142" s="1" t="s">
        <v>261</v>
      </c>
      <c r="J142" s="1"/>
      <c r="K142" s="518" t="s">
        <v>150</v>
      </c>
      <c r="L142" s="518" t="s">
        <v>954</v>
      </c>
      <c r="M142" s="518" t="s">
        <v>953</v>
      </c>
      <c r="N142" s="1" t="s">
        <v>260</v>
      </c>
      <c r="O142" s="1" t="s">
        <v>951</v>
      </c>
      <c r="P142" s="1" t="s">
        <v>952</v>
      </c>
      <c r="Q142" s="1" t="s">
        <v>99</v>
      </c>
      <c r="R142" s="1" t="s">
        <v>99</v>
      </c>
      <c r="S142" s="1" t="s">
        <v>99</v>
      </c>
      <c r="T142" s="1" t="s">
        <v>99</v>
      </c>
      <c r="U142" s="1" t="s">
        <v>99</v>
      </c>
      <c r="V142" s="1"/>
      <c r="W142" s="1">
        <v>1960.8</v>
      </c>
      <c r="X142" s="1">
        <v>1</v>
      </c>
      <c r="Y142" s="1" t="s">
        <v>62</v>
      </c>
      <c r="Z142" s="115" t="s">
        <v>62</v>
      </c>
    </row>
    <row r="143" spans="1:26" s="18" customFormat="1" ht="25.5">
      <c r="A143" s="581"/>
      <c r="B143" s="112" t="s">
        <v>144</v>
      </c>
      <c r="C143" s="509" t="s">
        <v>64</v>
      </c>
      <c r="D143" s="500" t="s">
        <v>78</v>
      </c>
      <c r="E143" s="500" t="s">
        <v>62</v>
      </c>
      <c r="F143" s="500" t="s">
        <v>62</v>
      </c>
      <c r="G143" s="113">
        <v>2012</v>
      </c>
      <c r="H143" s="235">
        <v>55718.97</v>
      </c>
      <c r="I143" s="1" t="s">
        <v>261</v>
      </c>
      <c r="J143" s="1"/>
      <c r="K143" s="518" t="s">
        <v>150</v>
      </c>
      <c r="L143" s="518" t="s">
        <v>954</v>
      </c>
      <c r="M143" s="518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15"/>
    </row>
    <row r="144" spans="1:26" s="18" customFormat="1" ht="25.5">
      <c r="A144" s="504">
        <v>3</v>
      </c>
      <c r="B144" s="112" t="s">
        <v>113</v>
      </c>
      <c r="C144" s="508" t="s">
        <v>165</v>
      </c>
      <c r="D144" s="500"/>
      <c r="E144" s="500"/>
      <c r="F144" s="500"/>
      <c r="G144" s="113">
        <v>2008</v>
      </c>
      <c r="H144" s="235">
        <v>226629.51</v>
      </c>
      <c r="I144" s="1" t="s">
        <v>261</v>
      </c>
      <c r="J144" s="1"/>
      <c r="K144" s="518" t="s">
        <v>150</v>
      </c>
      <c r="L144" s="518" t="s">
        <v>954</v>
      </c>
      <c r="M144" s="518"/>
      <c r="N144" s="1"/>
      <c r="O144" s="1"/>
      <c r="P144" s="1"/>
      <c r="Q144" s="1"/>
      <c r="R144" s="1"/>
      <c r="S144" s="1"/>
      <c r="T144" s="1"/>
      <c r="U144" s="1"/>
      <c r="V144" s="1"/>
      <c r="W144" s="1">
        <v>525.4</v>
      </c>
      <c r="X144" s="1"/>
      <c r="Y144" s="1"/>
      <c r="Z144" s="115"/>
    </row>
    <row r="145" spans="1:26" s="18" customFormat="1" ht="25.5">
      <c r="A145" s="504">
        <v>4</v>
      </c>
      <c r="B145" s="112" t="s">
        <v>145</v>
      </c>
      <c r="C145" s="508" t="s">
        <v>165</v>
      </c>
      <c r="D145" s="500"/>
      <c r="E145" s="500"/>
      <c r="F145" s="500"/>
      <c r="G145" s="113">
        <v>2000</v>
      </c>
      <c r="H145" s="235">
        <v>130685.51</v>
      </c>
      <c r="I145" s="1" t="s">
        <v>261</v>
      </c>
      <c r="J145" s="1"/>
      <c r="K145" s="518" t="s">
        <v>150</v>
      </c>
      <c r="L145" s="518" t="s">
        <v>954</v>
      </c>
      <c r="M145" s="518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15"/>
    </row>
    <row r="146" spans="1:26" s="18" customFormat="1" ht="25.5">
      <c r="A146" s="504">
        <v>5</v>
      </c>
      <c r="B146" s="112" t="s">
        <v>146</v>
      </c>
      <c r="C146" s="509" t="s">
        <v>64</v>
      </c>
      <c r="D146" s="500"/>
      <c r="E146" s="500"/>
      <c r="F146" s="500"/>
      <c r="G146" s="113">
        <v>2009</v>
      </c>
      <c r="H146" s="235">
        <v>297575.43</v>
      </c>
      <c r="I146" s="1" t="s">
        <v>261</v>
      </c>
      <c r="J146" s="1"/>
      <c r="K146" s="518" t="s">
        <v>150</v>
      </c>
      <c r="L146" s="518" t="s">
        <v>954</v>
      </c>
      <c r="M146" s="518"/>
      <c r="N146" s="1"/>
      <c r="O146" s="1"/>
      <c r="P146" s="1"/>
      <c r="Q146" s="1"/>
      <c r="R146" s="1"/>
      <c r="S146" s="1"/>
      <c r="T146" s="1"/>
      <c r="U146" s="1"/>
      <c r="V146" s="1"/>
      <c r="W146" s="1">
        <v>2768</v>
      </c>
      <c r="X146" s="1"/>
      <c r="Y146" s="1"/>
      <c r="Z146" s="115"/>
    </row>
    <row r="147" spans="1:26" s="18" customFormat="1" ht="25.5">
      <c r="A147" s="504">
        <v>6</v>
      </c>
      <c r="B147" s="112" t="s">
        <v>149</v>
      </c>
      <c r="C147" s="509" t="s">
        <v>64</v>
      </c>
      <c r="D147" s="500"/>
      <c r="E147" s="500"/>
      <c r="F147" s="500"/>
      <c r="G147" s="113">
        <v>2010</v>
      </c>
      <c r="H147" s="235">
        <v>487340.14</v>
      </c>
      <c r="I147" s="1" t="s">
        <v>261</v>
      </c>
      <c r="J147" s="1"/>
      <c r="K147" s="518" t="s">
        <v>150</v>
      </c>
      <c r="L147" s="518" t="s">
        <v>954</v>
      </c>
      <c r="M147" s="518"/>
      <c r="N147" s="1"/>
      <c r="O147" s="1"/>
      <c r="P147" s="1"/>
      <c r="Q147" s="1"/>
      <c r="R147" s="1"/>
      <c r="S147" s="1"/>
      <c r="T147" s="1"/>
      <c r="U147" s="1"/>
      <c r="V147" s="1"/>
      <c r="W147" s="1">
        <v>639</v>
      </c>
      <c r="X147" s="1"/>
      <c r="Y147" s="1"/>
      <c r="Z147" s="115"/>
    </row>
    <row r="148" spans="1:26" s="18" customFormat="1">
      <c r="A148" s="504">
        <v>7</v>
      </c>
      <c r="B148" s="112" t="s">
        <v>147</v>
      </c>
      <c r="C148" s="518" t="s">
        <v>240</v>
      </c>
      <c r="D148" s="500"/>
      <c r="E148" s="500"/>
      <c r="F148" s="500"/>
      <c r="G148" s="113">
        <v>2012</v>
      </c>
      <c r="H148" s="235">
        <v>6100</v>
      </c>
      <c r="I148" s="1" t="s">
        <v>261</v>
      </c>
      <c r="J148" s="1"/>
      <c r="K148" s="518" t="s">
        <v>150</v>
      </c>
      <c r="L148" s="518" t="s">
        <v>954</v>
      </c>
      <c r="M148" s="518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15"/>
    </row>
    <row r="149" spans="1:26" s="18" customFormat="1" ht="24">
      <c r="A149" s="504">
        <v>8</v>
      </c>
      <c r="B149" s="112" t="s">
        <v>148</v>
      </c>
      <c r="C149" s="518" t="s">
        <v>240</v>
      </c>
      <c r="D149" s="500"/>
      <c r="E149" s="500"/>
      <c r="F149" s="500"/>
      <c r="G149" s="113">
        <v>2012</v>
      </c>
      <c r="H149" s="235">
        <v>3050</v>
      </c>
      <c r="I149" s="1" t="s">
        <v>261</v>
      </c>
      <c r="J149" s="1"/>
      <c r="K149" s="518" t="s">
        <v>150</v>
      </c>
      <c r="L149" s="518" t="s">
        <v>954</v>
      </c>
      <c r="M149" s="518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15"/>
    </row>
    <row r="150" spans="1:26" s="18" customFormat="1">
      <c r="A150" s="504">
        <v>9</v>
      </c>
      <c r="B150" s="112" t="s">
        <v>326</v>
      </c>
      <c r="C150" s="518" t="s">
        <v>77</v>
      </c>
      <c r="D150" s="500"/>
      <c r="E150" s="500"/>
      <c r="F150" s="500"/>
      <c r="G150" s="113">
        <v>2014</v>
      </c>
      <c r="H150" s="235">
        <v>20400</v>
      </c>
      <c r="I150" s="1" t="s">
        <v>261</v>
      </c>
      <c r="J150" s="1"/>
      <c r="K150" s="518" t="s">
        <v>150</v>
      </c>
      <c r="L150" s="518" t="s">
        <v>954</v>
      </c>
      <c r="M150" s="518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15"/>
    </row>
    <row r="151" spans="1:26" s="18" customFormat="1" ht="13.5" thickBot="1">
      <c r="A151" s="653" t="s">
        <v>0</v>
      </c>
      <c r="B151" s="654"/>
      <c r="C151" s="654"/>
      <c r="D151" s="654"/>
      <c r="E151" s="654"/>
      <c r="F151" s="654"/>
      <c r="G151" s="654"/>
      <c r="H151" s="237">
        <f>SUM(H140:H150)</f>
        <v>14125734.780000001</v>
      </c>
      <c r="I151" s="123"/>
      <c r="J151" s="123"/>
      <c r="K151" s="123"/>
      <c r="L151" s="123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6"/>
    </row>
    <row r="152" spans="1:26" s="18" customFormat="1" ht="13.5" thickBot="1">
      <c r="A152" s="574" t="s">
        <v>824</v>
      </c>
      <c r="B152" s="575"/>
      <c r="C152" s="575"/>
      <c r="D152" s="575"/>
      <c r="E152" s="575"/>
      <c r="F152" s="575"/>
      <c r="G152" s="575"/>
      <c r="H152" s="575"/>
      <c r="I152" s="575"/>
      <c r="J152" s="57"/>
      <c r="K152" s="578"/>
      <c r="L152" s="578"/>
      <c r="M152" s="578"/>
      <c r="N152" s="578"/>
      <c r="O152" s="578"/>
      <c r="P152" s="578"/>
      <c r="Q152" s="578"/>
      <c r="R152" s="578"/>
      <c r="S152" s="578"/>
      <c r="T152" s="578"/>
      <c r="U152" s="578"/>
      <c r="V152" s="578"/>
      <c r="W152" s="578"/>
      <c r="X152" s="578"/>
      <c r="Y152" s="578"/>
      <c r="Z152" s="579"/>
    </row>
    <row r="153" spans="1:26" s="120" customFormat="1">
      <c r="A153" s="503">
        <v>1</v>
      </c>
      <c r="B153" s="152" t="s">
        <v>216</v>
      </c>
      <c r="C153" s="153" t="s">
        <v>216</v>
      </c>
      <c r="D153" s="154" t="s">
        <v>217</v>
      </c>
      <c r="E153" s="500" t="s">
        <v>62</v>
      </c>
      <c r="F153" s="154" t="s">
        <v>203</v>
      </c>
      <c r="G153" s="153">
        <v>1946</v>
      </c>
      <c r="H153" s="427">
        <v>177000</v>
      </c>
      <c r="I153" s="519" t="s">
        <v>381</v>
      </c>
      <c r="J153" s="155" t="s">
        <v>1001</v>
      </c>
      <c r="K153" s="153" t="s">
        <v>219</v>
      </c>
      <c r="L153" s="413"/>
      <c r="M153" s="153" t="s">
        <v>93</v>
      </c>
      <c r="N153" s="153" t="s">
        <v>93</v>
      </c>
      <c r="O153" s="153" t="s">
        <v>236</v>
      </c>
      <c r="P153" s="156" t="s">
        <v>237</v>
      </c>
      <c r="Q153" s="156" t="s">
        <v>98</v>
      </c>
      <c r="R153" s="156" t="s">
        <v>141</v>
      </c>
      <c r="S153" s="156" t="s">
        <v>237</v>
      </c>
      <c r="T153" s="156" t="s">
        <v>170</v>
      </c>
      <c r="U153" s="156" t="s">
        <v>98</v>
      </c>
      <c r="V153" s="435">
        <v>169</v>
      </c>
      <c r="W153" s="157">
        <v>55.4</v>
      </c>
      <c r="X153" s="507">
        <v>1</v>
      </c>
      <c r="Y153" s="513" t="s">
        <v>203</v>
      </c>
      <c r="Z153" s="513" t="s">
        <v>203</v>
      </c>
    </row>
    <row r="154" spans="1:26" s="120" customFormat="1">
      <c r="A154" s="504">
        <v>2</v>
      </c>
      <c r="B154" s="158" t="s">
        <v>216</v>
      </c>
      <c r="C154" s="159" t="s">
        <v>216</v>
      </c>
      <c r="D154" s="160" t="s">
        <v>217</v>
      </c>
      <c r="E154" s="500" t="s">
        <v>62</v>
      </c>
      <c r="F154" s="160" t="s">
        <v>203</v>
      </c>
      <c r="G154" s="159">
        <v>1925</v>
      </c>
      <c r="H154" s="428">
        <v>223000</v>
      </c>
      <c r="I154" s="519" t="s">
        <v>381</v>
      </c>
      <c r="J154" s="161" t="s">
        <v>1001</v>
      </c>
      <c r="K154" s="159" t="s">
        <v>220</v>
      </c>
      <c r="L154" s="413"/>
      <c r="M154" s="159" t="s">
        <v>233</v>
      </c>
      <c r="N154" s="159" t="s">
        <v>93</v>
      </c>
      <c r="O154" s="159" t="s">
        <v>97</v>
      </c>
      <c r="P154" s="162" t="s">
        <v>141</v>
      </c>
      <c r="Q154" s="156" t="s">
        <v>98</v>
      </c>
      <c r="R154" s="156" t="s">
        <v>141</v>
      </c>
      <c r="S154" s="162" t="s">
        <v>98</v>
      </c>
      <c r="T154" s="156" t="s">
        <v>170</v>
      </c>
      <c r="U154" s="162" t="s">
        <v>141</v>
      </c>
      <c r="V154" s="168">
        <v>154.78</v>
      </c>
      <c r="W154" s="163">
        <v>74.959999999999994</v>
      </c>
      <c r="X154" s="508">
        <v>1</v>
      </c>
      <c r="Y154" s="513" t="s">
        <v>203</v>
      </c>
      <c r="Z154" s="514" t="s">
        <v>203</v>
      </c>
    </row>
    <row r="155" spans="1:26" s="120" customFormat="1">
      <c r="A155" s="504">
        <v>3</v>
      </c>
      <c r="B155" s="158" t="s">
        <v>216</v>
      </c>
      <c r="C155" s="159" t="s">
        <v>216</v>
      </c>
      <c r="D155" s="160" t="s">
        <v>217</v>
      </c>
      <c r="E155" s="500" t="s">
        <v>62</v>
      </c>
      <c r="F155" s="160" t="s">
        <v>203</v>
      </c>
      <c r="G155" s="159">
        <v>1915</v>
      </c>
      <c r="H155" s="428">
        <v>1658000</v>
      </c>
      <c r="I155" s="519" t="s">
        <v>381</v>
      </c>
      <c r="J155" s="161" t="s">
        <v>1002</v>
      </c>
      <c r="K155" s="159" t="s">
        <v>221</v>
      </c>
      <c r="L155" s="413"/>
      <c r="M155" s="159" t="s">
        <v>93</v>
      </c>
      <c r="N155" s="159" t="s">
        <v>93</v>
      </c>
      <c r="O155" s="159" t="s">
        <v>97</v>
      </c>
      <c r="P155" s="162" t="s">
        <v>98</v>
      </c>
      <c r="Q155" s="156" t="s">
        <v>98</v>
      </c>
      <c r="R155" s="156" t="s">
        <v>141</v>
      </c>
      <c r="S155" s="162" t="s">
        <v>98</v>
      </c>
      <c r="T155" s="156" t="s">
        <v>170</v>
      </c>
      <c r="U155" s="162" t="s">
        <v>141</v>
      </c>
      <c r="V155" s="168">
        <v>717.43</v>
      </c>
      <c r="W155" s="163">
        <v>518</v>
      </c>
      <c r="X155" s="508">
        <v>1</v>
      </c>
      <c r="Y155" s="513" t="s">
        <v>203</v>
      </c>
      <c r="Z155" s="513" t="s">
        <v>203</v>
      </c>
    </row>
    <row r="156" spans="1:26" s="120" customFormat="1">
      <c r="A156" s="504">
        <v>4</v>
      </c>
      <c r="B156" s="158" t="s">
        <v>216</v>
      </c>
      <c r="C156" s="159" t="s">
        <v>216</v>
      </c>
      <c r="D156" s="160" t="s">
        <v>203</v>
      </c>
      <c r="E156" s="500" t="s">
        <v>62</v>
      </c>
      <c r="F156" s="160" t="s">
        <v>203</v>
      </c>
      <c r="G156" s="159">
        <v>1915</v>
      </c>
      <c r="H156" s="411">
        <v>1357.93</v>
      </c>
      <c r="I156" s="508" t="s">
        <v>261</v>
      </c>
      <c r="J156" s="161" t="s">
        <v>218</v>
      </c>
      <c r="K156" s="159" t="s">
        <v>222</v>
      </c>
      <c r="L156" s="413"/>
      <c r="M156" s="159" t="s">
        <v>93</v>
      </c>
      <c r="N156" s="159" t="s">
        <v>93</v>
      </c>
      <c r="O156" s="159" t="s">
        <v>97</v>
      </c>
      <c r="P156" s="162" t="s">
        <v>237</v>
      </c>
      <c r="Q156" s="162" t="s">
        <v>237</v>
      </c>
      <c r="R156" s="156" t="s">
        <v>141</v>
      </c>
      <c r="S156" s="162" t="s">
        <v>237</v>
      </c>
      <c r="T156" s="156" t="s">
        <v>170</v>
      </c>
      <c r="U156" s="162" t="s">
        <v>98</v>
      </c>
      <c r="V156" s="168">
        <v>55.3</v>
      </c>
      <c r="W156" s="163">
        <v>0</v>
      </c>
      <c r="X156" s="508">
        <v>1</v>
      </c>
      <c r="Y156" s="513" t="s">
        <v>203</v>
      </c>
      <c r="Z156" s="513" t="s">
        <v>203</v>
      </c>
    </row>
    <row r="157" spans="1:26" s="120" customFormat="1">
      <c r="A157" s="504">
        <v>5</v>
      </c>
      <c r="B157" s="158" t="s">
        <v>216</v>
      </c>
      <c r="C157" s="159" t="s">
        <v>216</v>
      </c>
      <c r="D157" s="160" t="s">
        <v>217</v>
      </c>
      <c r="E157" s="500" t="s">
        <v>62</v>
      </c>
      <c r="F157" s="160" t="s">
        <v>203</v>
      </c>
      <c r="G157" s="159">
        <v>1916</v>
      </c>
      <c r="H157" s="428">
        <v>221000</v>
      </c>
      <c r="I157" s="519" t="s">
        <v>381</v>
      </c>
      <c r="J157" s="165" t="s">
        <v>1003</v>
      </c>
      <c r="K157" s="159" t="s">
        <v>223</v>
      </c>
      <c r="L157" s="413"/>
      <c r="M157" s="159" t="s">
        <v>93</v>
      </c>
      <c r="N157" s="159" t="s">
        <v>93</v>
      </c>
      <c r="O157" s="159" t="s">
        <v>97</v>
      </c>
      <c r="P157" s="162" t="s">
        <v>98</v>
      </c>
      <c r="Q157" s="162" t="s">
        <v>98</v>
      </c>
      <c r="R157" s="156" t="s">
        <v>141</v>
      </c>
      <c r="S157" s="162" t="s">
        <v>237</v>
      </c>
      <c r="T157" s="156" t="s">
        <v>170</v>
      </c>
      <c r="U157" s="162" t="s">
        <v>237</v>
      </c>
      <c r="V157" s="168">
        <v>169</v>
      </c>
      <c r="W157" s="163">
        <v>69.069999999999993</v>
      </c>
      <c r="X157" s="508">
        <v>1</v>
      </c>
      <c r="Y157" s="513" t="s">
        <v>203</v>
      </c>
      <c r="Z157" s="513" t="s">
        <v>203</v>
      </c>
    </row>
    <row r="158" spans="1:26" s="19" customFormat="1">
      <c r="A158" s="504">
        <v>6</v>
      </c>
      <c r="B158" s="164" t="s">
        <v>216</v>
      </c>
      <c r="C158" s="162" t="s">
        <v>216</v>
      </c>
      <c r="D158" s="500" t="s">
        <v>217</v>
      </c>
      <c r="E158" s="500" t="s">
        <v>62</v>
      </c>
      <c r="F158" s="500" t="s">
        <v>203</v>
      </c>
      <c r="G158" s="162">
        <v>1973</v>
      </c>
      <c r="H158" s="429">
        <v>2130000</v>
      </c>
      <c r="I158" s="519" t="s">
        <v>381</v>
      </c>
      <c r="J158" s="165" t="s">
        <v>1003</v>
      </c>
      <c r="K158" s="162" t="s">
        <v>224</v>
      </c>
      <c r="L158" s="413"/>
      <c r="M158" s="162" t="s">
        <v>233</v>
      </c>
      <c r="N158" s="162" t="s">
        <v>235</v>
      </c>
      <c r="O158" s="162" t="s">
        <v>97</v>
      </c>
      <c r="P158" s="162" t="s">
        <v>141</v>
      </c>
      <c r="Q158" s="162" t="s">
        <v>141</v>
      </c>
      <c r="R158" s="156" t="s">
        <v>141</v>
      </c>
      <c r="S158" s="162" t="s">
        <v>98</v>
      </c>
      <c r="T158" s="156" t="s">
        <v>170</v>
      </c>
      <c r="U158" s="162" t="s">
        <v>98</v>
      </c>
      <c r="V158" s="168">
        <v>321.3</v>
      </c>
      <c r="W158" s="163">
        <v>715.62</v>
      </c>
      <c r="X158" s="496">
        <v>5</v>
      </c>
      <c r="Y158" s="513" t="s">
        <v>203</v>
      </c>
      <c r="Z158" s="513" t="s">
        <v>203</v>
      </c>
    </row>
    <row r="159" spans="1:26" s="19" customFormat="1">
      <c r="A159" s="504">
        <v>7</v>
      </c>
      <c r="B159" s="164" t="s">
        <v>216</v>
      </c>
      <c r="C159" s="162" t="s">
        <v>216</v>
      </c>
      <c r="D159" s="500" t="s">
        <v>217</v>
      </c>
      <c r="E159" s="500" t="s">
        <v>62</v>
      </c>
      <c r="F159" s="500" t="s">
        <v>203</v>
      </c>
      <c r="G159" s="162">
        <v>1910</v>
      </c>
      <c r="H159" s="429">
        <v>137000</v>
      </c>
      <c r="I159" s="519" t="s">
        <v>381</v>
      </c>
      <c r="J159" s="165" t="s">
        <v>218</v>
      </c>
      <c r="K159" s="162" t="s">
        <v>225</v>
      </c>
      <c r="L159" s="413"/>
      <c r="M159" s="162" t="s">
        <v>233</v>
      </c>
      <c r="N159" s="162" t="s">
        <v>235</v>
      </c>
      <c r="O159" s="162" t="s">
        <v>95</v>
      </c>
      <c r="P159" s="162" t="s">
        <v>237</v>
      </c>
      <c r="Q159" s="162" t="s">
        <v>141</v>
      </c>
      <c r="R159" s="162" t="s">
        <v>141</v>
      </c>
      <c r="S159" s="162" t="s">
        <v>237</v>
      </c>
      <c r="T159" s="156" t="s">
        <v>170</v>
      </c>
      <c r="U159" s="162" t="s">
        <v>98</v>
      </c>
      <c r="V159" s="168">
        <v>74.739999999999995</v>
      </c>
      <c r="W159" s="163">
        <v>46</v>
      </c>
      <c r="X159" s="496">
        <v>1</v>
      </c>
      <c r="Y159" s="513" t="s">
        <v>203</v>
      </c>
      <c r="Z159" s="513" t="s">
        <v>203</v>
      </c>
    </row>
    <row r="160" spans="1:26" s="19" customFormat="1">
      <c r="A160" s="504">
        <v>8</v>
      </c>
      <c r="B160" s="164" t="s">
        <v>216</v>
      </c>
      <c r="C160" s="162" t="s">
        <v>216</v>
      </c>
      <c r="D160" s="500" t="s">
        <v>217</v>
      </c>
      <c r="E160" s="500" t="s">
        <v>62</v>
      </c>
      <c r="F160" s="500" t="s">
        <v>203</v>
      </c>
      <c r="G160" s="162">
        <v>1985</v>
      </c>
      <c r="H160" s="429">
        <v>1997000</v>
      </c>
      <c r="I160" s="519" t="s">
        <v>381</v>
      </c>
      <c r="J160" s="165" t="s">
        <v>1003</v>
      </c>
      <c r="K160" s="162" t="s">
        <v>226</v>
      </c>
      <c r="L160" s="413"/>
      <c r="M160" s="162" t="s">
        <v>233</v>
      </c>
      <c r="N160" s="162" t="s">
        <v>235</v>
      </c>
      <c r="O160" s="162" t="s">
        <v>236</v>
      </c>
      <c r="P160" s="162" t="s">
        <v>98</v>
      </c>
      <c r="Q160" s="162" t="s">
        <v>141</v>
      </c>
      <c r="R160" s="162" t="s">
        <v>141</v>
      </c>
      <c r="S160" s="162" t="s">
        <v>98</v>
      </c>
      <c r="T160" s="156" t="s">
        <v>141</v>
      </c>
      <c r="U160" s="162" t="s">
        <v>237</v>
      </c>
      <c r="V160" s="168">
        <v>823</v>
      </c>
      <c r="W160" s="163">
        <v>619.39</v>
      </c>
      <c r="X160" s="496">
        <v>3</v>
      </c>
      <c r="Y160" s="513" t="s">
        <v>203</v>
      </c>
      <c r="Z160" s="513" t="s">
        <v>203</v>
      </c>
    </row>
    <row r="161" spans="1:26" s="19" customFormat="1">
      <c r="A161" s="504">
        <v>9</v>
      </c>
      <c r="B161" s="164" t="s">
        <v>216</v>
      </c>
      <c r="C161" s="162" t="s">
        <v>216</v>
      </c>
      <c r="D161" s="500" t="s">
        <v>217</v>
      </c>
      <c r="E161" s="500" t="s">
        <v>62</v>
      </c>
      <c r="F161" s="500" t="s">
        <v>203</v>
      </c>
      <c r="G161" s="162">
        <v>1962</v>
      </c>
      <c r="H161" s="429">
        <v>726000</v>
      </c>
      <c r="I161" s="519" t="s">
        <v>381</v>
      </c>
      <c r="J161" s="165" t="s">
        <v>1004</v>
      </c>
      <c r="K161" s="162" t="s">
        <v>227</v>
      </c>
      <c r="L161" s="413"/>
      <c r="M161" s="162" t="s">
        <v>233</v>
      </c>
      <c r="N161" s="162" t="s">
        <v>235</v>
      </c>
      <c r="O161" s="162" t="s">
        <v>96</v>
      </c>
      <c r="P161" s="162" t="s">
        <v>539</v>
      </c>
      <c r="Q161" s="162" t="s">
        <v>141</v>
      </c>
      <c r="R161" s="162" t="s">
        <v>141</v>
      </c>
      <c r="S161" s="162" t="s">
        <v>98</v>
      </c>
      <c r="T161" s="156" t="s">
        <v>170</v>
      </c>
      <c r="U161" s="162" t="s">
        <v>98</v>
      </c>
      <c r="V161" s="168">
        <v>166</v>
      </c>
      <c r="W161" s="163">
        <v>243.9</v>
      </c>
      <c r="X161" s="496">
        <v>2</v>
      </c>
      <c r="Y161" s="513" t="s">
        <v>203</v>
      </c>
      <c r="Z161" s="513" t="s">
        <v>203</v>
      </c>
    </row>
    <row r="162" spans="1:26" s="19" customFormat="1">
      <c r="A162" s="504">
        <v>10</v>
      </c>
      <c r="B162" s="164" t="s">
        <v>216</v>
      </c>
      <c r="C162" s="162" t="s">
        <v>216</v>
      </c>
      <c r="D162" s="500" t="s">
        <v>217</v>
      </c>
      <c r="E162" s="500" t="s">
        <v>62</v>
      </c>
      <c r="F162" s="500" t="s">
        <v>203</v>
      </c>
      <c r="G162" s="162">
        <v>1920</v>
      </c>
      <c r="H162" s="429">
        <v>613000</v>
      </c>
      <c r="I162" s="519" t="s">
        <v>381</v>
      </c>
      <c r="J162" s="165" t="s">
        <v>1003</v>
      </c>
      <c r="K162" s="162" t="s">
        <v>228</v>
      </c>
      <c r="L162" s="413"/>
      <c r="M162" s="162" t="s">
        <v>233</v>
      </c>
      <c r="N162" s="162" t="s">
        <v>93</v>
      </c>
      <c r="O162" s="162" t="s">
        <v>96</v>
      </c>
      <c r="P162" s="162" t="s">
        <v>141</v>
      </c>
      <c r="Q162" s="162" t="s">
        <v>98</v>
      </c>
      <c r="R162" s="162" t="s">
        <v>141</v>
      </c>
      <c r="S162" s="162" t="s">
        <v>98</v>
      </c>
      <c r="T162" s="156" t="s">
        <v>170</v>
      </c>
      <c r="U162" s="162" t="s">
        <v>98</v>
      </c>
      <c r="V162" s="168">
        <v>268</v>
      </c>
      <c r="W162" s="163">
        <v>206</v>
      </c>
      <c r="X162" s="496">
        <v>1</v>
      </c>
      <c r="Y162" s="513" t="s">
        <v>203</v>
      </c>
      <c r="Z162" s="513" t="s">
        <v>203</v>
      </c>
    </row>
    <row r="163" spans="1:26" s="120" customFormat="1">
      <c r="A163" s="504">
        <v>11</v>
      </c>
      <c r="B163" s="158" t="s">
        <v>216</v>
      </c>
      <c r="C163" s="159" t="s">
        <v>216</v>
      </c>
      <c r="D163" s="160" t="s">
        <v>217</v>
      </c>
      <c r="E163" s="500" t="s">
        <v>62</v>
      </c>
      <c r="F163" s="160" t="s">
        <v>203</v>
      </c>
      <c r="G163" s="159">
        <v>1984</v>
      </c>
      <c r="H163" s="428">
        <v>1735000</v>
      </c>
      <c r="I163" s="519" t="s">
        <v>381</v>
      </c>
      <c r="J163" s="161" t="s">
        <v>1005</v>
      </c>
      <c r="K163" s="159" t="s">
        <v>229</v>
      </c>
      <c r="L163" s="413"/>
      <c r="M163" s="159" t="s">
        <v>234</v>
      </c>
      <c r="N163" s="159" t="s">
        <v>93</v>
      </c>
      <c r="O163" s="159" t="s">
        <v>96</v>
      </c>
      <c r="P163" s="162" t="s">
        <v>141</v>
      </c>
      <c r="Q163" s="162" t="s">
        <v>98</v>
      </c>
      <c r="R163" s="162" t="s">
        <v>141</v>
      </c>
      <c r="S163" s="162" t="s">
        <v>98</v>
      </c>
      <c r="T163" s="156" t="s">
        <v>170</v>
      </c>
      <c r="U163" s="162" t="s">
        <v>98</v>
      </c>
      <c r="V163" s="168">
        <v>833.8</v>
      </c>
      <c r="W163" s="163">
        <v>542.17999999999995</v>
      </c>
      <c r="X163" s="508">
        <v>1</v>
      </c>
      <c r="Y163" s="513" t="s">
        <v>203</v>
      </c>
      <c r="Z163" s="513" t="s">
        <v>203</v>
      </c>
    </row>
    <row r="164" spans="1:26" s="120" customFormat="1">
      <c r="A164" s="504">
        <v>12</v>
      </c>
      <c r="B164" s="158" t="s">
        <v>216</v>
      </c>
      <c r="C164" s="159" t="s">
        <v>216</v>
      </c>
      <c r="D164" s="160" t="s">
        <v>217</v>
      </c>
      <c r="E164" s="500" t="s">
        <v>62</v>
      </c>
      <c r="F164" s="160" t="s">
        <v>203</v>
      </c>
      <c r="G164" s="159">
        <v>1984</v>
      </c>
      <c r="H164" s="428">
        <v>1801000</v>
      </c>
      <c r="I164" s="519" t="s">
        <v>381</v>
      </c>
      <c r="J164" s="161" t="s">
        <v>1005</v>
      </c>
      <c r="K164" s="159" t="s">
        <v>230</v>
      </c>
      <c r="L164" s="413"/>
      <c r="M164" s="159" t="s">
        <v>234</v>
      </c>
      <c r="N164" s="159" t="s">
        <v>93</v>
      </c>
      <c r="O164" s="159" t="s">
        <v>96</v>
      </c>
      <c r="P164" s="162" t="s">
        <v>141</v>
      </c>
      <c r="Q164" s="162" t="s">
        <v>98</v>
      </c>
      <c r="R164" s="162" t="s">
        <v>141</v>
      </c>
      <c r="S164" s="162" t="s">
        <v>98</v>
      </c>
      <c r="T164" s="156" t="s">
        <v>170</v>
      </c>
      <c r="U164" s="162" t="s">
        <v>98</v>
      </c>
      <c r="V164" s="168">
        <v>833.8</v>
      </c>
      <c r="W164" s="163">
        <v>576.09</v>
      </c>
      <c r="X164" s="508">
        <v>1</v>
      </c>
      <c r="Y164" s="513" t="s">
        <v>203</v>
      </c>
      <c r="Z164" s="513" t="s">
        <v>203</v>
      </c>
    </row>
    <row r="165" spans="1:26" s="19" customFormat="1">
      <c r="A165" s="504">
        <v>13</v>
      </c>
      <c r="B165" s="164" t="s">
        <v>216</v>
      </c>
      <c r="C165" s="162" t="s">
        <v>216</v>
      </c>
      <c r="D165" s="500" t="s">
        <v>217</v>
      </c>
      <c r="E165" s="500" t="s">
        <v>62</v>
      </c>
      <c r="F165" s="500" t="s">
        <v>203</v>
      </c>
      <c r="G165" s="162">
        <v>1945</v>
      </c>
      <c r="H165" s="429">
        <v>575000</v>
      </c>
      <c r="I165" s="519" t="s">
        <v>381</v>
      </c>
      <c r="J165" s="165" t="s">
        <v>1006</v>
      </c>
      <c r="K165" s="162" t="s">
        <v>231</v>
      </c>
      <c r="L165" s="413"/>
      <c r="M165" s="162" t="s">
        <v>233</v>
      </c>
      <c r="N165" s="162" t="s">
        <v>93</v>
      </c>
      <c r="O165" s="162" t="s">
        <v>96</v>
      </c>
      <c r="P165" s="162" t="s">
        <v>141</v>
      </c>
      <c r="Q165" s="162" t="s">
        <v>141</v>
      </c>
      <c r="R165" s="162" t="s">
        <v>141</v>
      </c>
      <c r="S165" s="162" t="s">
        <v>98</v>
      </c>
      <c r="T165" s="156" t="s">
        <v>170</v>
      </c>
      <c r="U165" s="162" t="s">
        <v>141</v>
      </c>
      <c r="V165" s="168">
        <v>272.23</v>
      </c>
      <c r="W165" s="163">
        <v>193</v>
      </c>
      <c r="X165" s="496">
        <v>2</v>
      </c>
      <c r="Y165" s="496" t="s">
        <v>217</v>
      </c>
      <c r="Z165" s="513" t="s">
        <v>203</v>
      </c>
    </row>
    <row r="166" spans="1:26" s="19" customFormat="1">
      <c r="A166" s="504">
        <v>14</v>
      </c>
      <c r="B166" s="164" t="s">
        <v>216</v>
      </c>
      <c r="C166" s="162" t="s">
        <v>216</v>
      </c>
      <c r="D166" s="500" t="s">
        <v>217</v>
      </c>
      <c r="E166" s="500" t="s">
        <v>62</v>
      </c>
      <c r="F166" s="500" t="s">
        <v>203</v>
      </c>
      <c r="G166" s="162">
        <v>1950</v>
      </c>
      <c r="H166" s="429">
        <v>354000</v>
      </c>
      <c r="I166" s="519" t="s">
        <v>381</v>
      </c>
      <c r="J166" s="165" t="s">
        <v>1004</v>
      </c>
      <c r="K166" s="162" t="s">
        <v>232</v>
      </c>
      <c r="L166" s="413"/>
      <c r="M166" s="162" t="s">
        <v>233</v>
      </c>
      <c r="N166" s="162" t="s">
        <v>235</v>
      </c>
      <c r="O166" s="162" t="s">
        <v>96</v>
      </c>
      <c r="P166" s="162" t="s">
        <v>141</v>
      </c>
      <c r="Q166" s="162" t="s">
        <v>141</v>
      </c>
      <c r="R166" s="162" t="s">
        <v>141</v>
      </c>
      <c r="S166" s="162" t="s">
        <v>141</v>
      </c>
      <c r="T166" s="156" t="s">
        <v>170</v>
      </c>
      <c r="U166" s="162" t="s">
        <v>98</v>
      </c>
      <c r="V166" s="168">
        <v>156.19999999999999</v>
      </c>
      <c r="W166" s="163">
        <v>115.8</v>
      </c>
      <c r="X166" s="496">
        <v>1</v>
      </c>
      <c r="Y166" s="513" t="s">
        <v>203</v>
      </c>
      <c r="Z166" s="513" t="s">
        <v>203</v>
      </c>
    </row>
    <row r="167" spans="1:26" s="19" customFormat="1">
      <c r="A167" s="504">
        <v>15</v>
      </c>
      <c r="B167" s="164" t="s">
        <v>216</v>
      </c>
      <c r="C167" s="162" t="s">
        <v>216</v>
      </c>
      <c r="D167" s="166" t="s">
        <v>217</v>
      </c>
      <c r="E167" s="500" t="s">
        <v>62</v>
      </c>
      <c r="F167" s="162" t="s">
        <v>203</v>
      </c>
      <c r="G167" s="162">
        <v>2007</v>
      </c>
      <c r="H167" s="429">
        <v>920000</v>
      </c>
      <c r="I167" s="519" t="s">
        <v>381</v>
      </c>
      <c r="J167" s="165" t="s">
        <v>218</v>
      </c>
      <c r="K167" s="162" t="s">
        <v>245</v>
      </c>
      <c r="L167" s="413"/>
      <c r="M167" s="162" t="s">
        <v>233</v>
      </c>
      <c r="N167" s="162" t="s">
        <v>235</v>
      </c>
      <c r="O167" s="162" t="s">
        <v>96</v>
      </c>
      <c r="P167" s="156" t="s">
        <v>141</v>
      </c>
      <c r="Q167" s="156" t="s">
        <v>141</v>
      </c>
      <c r="R167" s="156" t="s">
        <v>141</v>
      </c>
      <c r="S167" s="156" t="s">
        <v>141</v>
      </c>
      <c r="T167" s="156" t="s">
        <v>170</v>
      </c>
      <c r="U167" s="156" t="s">
        <v>141</v>
      </c>
      <c r="V167" s="156">
        <v>433.6</v>
      </c>
      <c r="W167" s="157">
        <v>308.89999999999998</v>
      </c>
      <c r="X167" s="496">
        <v>1</v>
      </c>
      <c r="Y167" s="513" t="s">
        <v>203</v>
      </c>
      <c r="Z167" s="513" t="s">
        <v>203</v>
      </c>
    </row>
    <row r="168" spans="1:26" s="19" customFormat="1">
      <c r="A168" s="504">
        <v>16</v>
      </c>
      <c r="B168" s="164" t="s">
        <v>216</v>
      </c>
      <c r="C168" s="162" t="s">
        <v>216</v>
      </c>
      <c r="D168" s="166" t="s">
        <v>217</v>
      </c>
      <c r="E168" s="500" t="s">
        <v>62</v>
      </c>
      <c r="F168" s="162" t="s">
        <v>203</v>
      </c>
      <c r="G168" s="162">
        <v>1940</v>
      </c>
      <c r="H168" s="429">
        <v>310000</v>
      </c>
      <c r="I168" s="519" t="s">
        <v>381</v>
      </c>
      <c r="J168" s="165" t="s">
        <v>218</v>
      </c>
      <c r="K168" s="162" t="s">
        <v>246</v>
      </c>
      <c r="L168" s="413"/>
      <c r="M168" s="162" t="s">
        <v>93</v>
      </c>
      <c r="N168" s="162" t="s">
        <v>93</v>
      </c>
      <c r="O168" s="162" t="s">
        <v>97</v>
      </c>
      <c r="P168" s="156" t="s">
        <v>141</v>
      </c>
      <c r="Q168" s="156" t="s">
        <v>98</v>
      </c>
      <c r="R168" s="156" t="s">
        <v>141</v>
      </c>
      <c r="S168" s="156" t="s">
        <v>98</v>
      </c>
      <c r="T168" s="156" t="s">
        <v>170</v>
      </c>
      <c r="U168" s="156" t="s">
        <v>237</v>
      </c>
      <c r="V168" s="156"/>
      <c r="W168" s="163">
        <v>46.44</v>
      </c>
      <c r="X168" s="496">
        <v>1</v>
      </c>
      <c r="Y168" s="513" t="s">
        <v>203</v>
      </c>
      <c r="Z168" s="513" t="s">
        <v>203</v>
      </c>
    </row>
    <row r="169" spans="1:26" s="19" customFormat="1" ht="38.25">
      <c r="A169" s="504">
        <v>17</v>
      </c>
      <c r="B169" s="164" t="s">
        <v>238</v>
      </c>
      <c r="C169" s="162" t="s">
        <v>238</v>
      </c>
      <c r="D169" s="166" t="s">
        <v>217</v>
      </c>
      <c r="E169" s="500" t="s">
        <v>62</v>
      </c>
      <c r="F169" s="162" t="s">
        <v>203</v>
      </c>
      <c r="G169" s="162">
        <v>1968</v>
      </c>
      <c r="H169" s="429">
        <v>500000</v>
      </c>
      <c r="I169" s="519" t="s">
        <v>381</v>
      </c>
      <c r="J169" s="165" t="s">
        <v>1007</v>
      </c>
      <c r="K169" s="162" t="s">
        <v>247</v>
      </c>
      <c r="L169" s="413"/>
      <c r="M169" s="162" t="s">
        <v>233</v>
      </c>
      <c r="N169" s="162" t="s">
        <v>235</v>
      </c>
      <c r="O169" s="162" t="s">
        <v>97</v>
      </c>
      <c r="P169" s="156" t="s">
        <v>141</v>
      </c>
      <c r="Q169" s="156" t="s">
        <v>141</v>
      </c>
      <c r="R169" s="156" t="s">
        <v>141</v>
      </c>
      <c r="S169" s="156" t="s">
        <v>141</v>
      </c>
      <c r="T169" s="156" t="s">
        <v>170</v>
      </c>
      <c r="U169" s="156" t="s">
        <v>141</v>
      </c>
      <c r="V169" s="156">
        <v>236.06</v>
      </c>
      <c r="W169" s="163">
        <v>168.05</v>
      </c>
      <c r="X169" s="496">
        <v>2</v>
      </c>
      <c r="Y169" s="496" t="s">
        <v>217</v>
      </c>
      <c r="Z169" s="513" t="s">
        <v>203</v>
      </c>
    </row>
    <row r="170" spans="1:26" s="19" customFormat="1" ht="25.5">
      <c r="A170" s="504">
        <v>18</v>
      </c>
      <c r="B170" s="164" t="s">
        <v>239</v>
      </c>
      <c r="C170" s="162" t="s">
        <v>239</v>
      </c>
      <c r="D170" s="166" t="s">
        <v>217</v>
      </c>
      <c r="E170" s="500" t="s">
        <v>62</v>
      </c>
      <c r="F170" s="162" t="s">
        <v>203</v>
      </c>
      <c r="G170" s="162">
        <v>1987</v>
      </c>
      <c r="H170" s="412">
        <v>350418.9</v>
      </c>
      <c r="I170" s="1" t="s">
        <v>261</v>
      </c>
      <c r="J170" s="165" t="s">
        <v>1008</v>
      </c>
      <c r="K170" s="162" t="s">
        <v>248</v>
      </c>
      <c r="L170" s="413"/>
      <c r="M170" s="162" t="s">
        <v>233</v>
      </c>
      <c r="N170" s="162" t="s">
        <v>235</v>
      </c>
      <c r="O170" s="162" t="s">
        <v>97</v>
      </c>
      <c r="P170" s="156" t="s">
        <v>141</v>
      </c>
      <c r="Q170" s="156" t="s">
        <v>141</v>
      </c>
      <c r="R170" s="156" t="s">
        <v>141</v>
      </c>
      <c r="S170" s="156" t="s">
        <v>141</v>
      </c>
      <c r="T170" s="156" t="s">
        <v>170</v>
      </c>
      <c r="U170" s="162" t="s">
        <v>141</v>
      </c>
      <c r="V170" s="162">
        <v>168.3</v>
      </c>
      <c r="W170" s="163"/>
      <c r="X170" s="496">
        <v>1</v>
      </c>
      <c r="Y170" s="513" t="s">
        <v>203</v>
      </c>
      <c r="Z170" s="513" t="s">
        <v>203</v>
      </c>
    </row>
    <row r="171" spans="1:26" s="19" customFormat="1">
      <c r="A171" s="504">
        <v>19</v>
      </c>
      <c r="B171" s="164" t="s">
        <v>240</v>
      </c>
      <c r="C171" s="162" t="s">
        <v>240</v>
      </c>
      <c r="D171" s="166" t="s">
        <v>217</v>
      </c>
      <c r="E171" s="500" t="s">
        <v>62</v>
      </c>
      <c r="F171" s="162" t="s">
        <v>203</v>
      </c>
      <c r="G171" s="162">
        <v>1950</v>
      </c>
      <c r="H171" s="412">
        <v>2970.75</v>
      </c>
      <c r="I171" s="1" t="s">
        <v>261</v>
      </c>
      <c r="J171" s="165" t="s">
        <v>218</v>
      </c>
      <c r="K171" s="162" t="s">
        <v>232</v>
      </c>
      <c r="L171" s="413"/>
      <c r="M171" s="162" t="s">
        <v>233</v>
      </c>
      <c r="N171" s="162" t="s">
        <v>93</v>
      </c>
      <c r="O171" s="162" t="s">
        <v>97</v>
      </c>
      <c r="P171" s="156" t="s">
        <v>98</v>
      </c>
      <c r="Q171" s="156" t="s">
        <v>98</v>
      </c>
      <c r="R171" s="156" t="s">
        <v>141</v>
      </c>
      <c r="S171" s="156" t="s">
        <v>237</v>
      </c>
      <c r="T171" s="156" t="s">
        <v>170</v>
      </c>
      <c r="U171" s="156" t="s">
        <v>170</v>
      </c>
      <c r="V171" s="156"/>
      <c r="W171" s="163"/>
      <c r="X171" s="496">
        <v>1</v>
      </c>
      <c r="Y171" s="513" t="s">
        <v>203</v>
      </c>
      <c r="Z171" s="513" t="s">
        <v>203</v>
      </c>
    </row>
    <row r="172" spans="1:26" s="19" customFormat="1">
      <c r="A172" s="504">
        <v>20</v>
      </c>
      <c r="B172" s="164" t="s">
        <v>240</v>
      </c>
      <c r="C172" s="162" t="s">
        <v>240</v>
      </c>
      <c r="D172" s="166" t="s">
        <v>217</v>
      </c>
      <c r="E172" s="500" t="s">
        <v>62</v>
      </c>
      <c r="F172" s="162" t="s">
        <v>203</v>
      </c>
      <c r="G172" s="162">
        <v>2007</v>
      </c>
      <c r="H172" s="412">
        <v>65875.58</v>
      </c>
      <c r="I172" s="1" t="s">
        <v>261</v>
      </c>
      <c r="J172" s="165" t="s">
        <v>218</v>
      </c>
      <c r="K172" s="162" t="s">
        <v>245</v>
      </c>
      <c r="L172" s="413"/>
      <c r="M172" s="162" t="s">
        <v>233</v>
      </c>
      <c r="N172" s="162" t="s">
        <v>235</v>
      </c>
      <c r="O172" s="162" t="s">
        <v>96</v>
      </c>
      <c r="P172" s="156" t="s">
        <v>141</v>
      </c>
      <c r="Q172" s="156" t="s">
        <v>141</v>
      </c>
      <c r="R172" s="156" t="s">
        <v>141</v>
      </c>
      <c r="S172" s="156" t="s">
        <v>141</v>
      </c>
      <c r="T172" s="156" t="s">
        <v>170</v>
      </c>
      <c r="U172" s="156" t="s">
        <v>170</v>
      </c>
      <c r="V172" s="156">
        <v>98.4</v>
      </c>
      <c r="W172" s="163">
        <v>83</v>
      </c>
      <c r="X172" s="496">
        <v>1</v>
      </c>
      <c r="Y172" s="513" t="s">
        <v>203</v>
      </c>
      <c r="Z172" s="513" t="s">
        <v>203</v>
      </c>
    </row>
    <row r="173" spans="1:26" s="19" customFormat="1" ht="38.25">
      <c r="A173" s="504">
        <v>21</v>
      </c>
      <c r="B173" s="164" t="s">
        <v>241</v>
      </c>
      <c r="C173" s="162" t="s">
        <v>241</v>
      </c>
      <c r="D173" s="166" t="s">
        <v>217</v>
      </c>
      <c r="E173" s="500" t="s">
        <v>62</v>
      </c>
      <c r="F173" s="162" t="s">
        <v>203</v>
      </c>
      <c r="G173" s="162">
        <v>1991</v>
      </c>
      <c r="H173" s="429">
        <v>1386000</v>
      </c>
      <c r="I173" s="519" t="s">
        <v>381</v>
      </c>
      <c r="J173" s="165" t="s">
        <v>1009</v>
      </c>
      <c r="K173" s="162" t="s">
        <v>249</v>
      </c>
      <c r="L173" s="413"/>
      <c r="M173" s="162" t="s">
        <v>233</v>
      </c>
      <c r="N173" s="162" t="s">
        <v>251</v>
      </c>
      <c r="O173" s="162" t="s">
        <v>97</v>
      </c>
      <c r="P173" s="156" t="s">
        <v>141</v>
      </c>
      <c r="Q173" s="156" t="s">
        <v>141</v>
      </c>
      <c r="R173" s="156"/>
      <c r="S173" s="162" t="s">
        <v>141</v>
      </c>
      <c r="T173" s="156" t="s">
        <v>170</v>
      </c>
      <c r="U173" s="162" t="s">
        <v>141</v>
      </c>
      <c r="V173" s="162">
        <v>779</v>
      </c>
      <c r="W173" s="163">
        <v>700</v>
      </c>
      <c r="X173" s="496">
        <v>1</v>
      </c>
      <c r="Y173" s="513" t="s">
        <v>203</v>
      </c>
      <c r="Z173" s="513" t="s">
        <v>203</v>
      </c>
    </row>
    <row r="174" spans="1:26" s="19" customFormat="1" ht="38.25">
      <c r="A174" s="504">
        <v>22</v>
      </c>
      <c r="B174" s="164" t="s">
        <v>242</v>
      </c>
      <c r="C174" s="162" t="s">
        <v>242</v>
      </c>
      <c r="D174" s="166" t="s">
        <v>217</v>
      </c>
      <c r="E174" s="500" t="s">
        <v>62</v>
      </c>
      <c r="F174" s="162" t="s">
        <v>203</v>
      </c>
      <c r="G174" s="162">
        <v>1995</v>
      </c>
      <c r="H174" s="429">
        <v>986000</v>
      </c>
      <c r="I174" s="519" t="s">
        <v>381</v>
      </c>
      <c r="J174" s="165" t="s">
        <v>1010</v>
      </c>
      <c r="K174" s="162" t="s">
        <v>249</v>
      </c>
      <c r="L174" s="413"/>
      <c r="M174" s="162" t="s">
        <v>233</v>
      </c>
      <c r="N174" s="162" t="s">
        <v>235</v>
      </c>
      <c r="O174" s="162" t="s">
        <v>95</v>
      </c>
      <c r="P174" s="156" t="s">
        <v>98</v>
      </c>
      <c r="Q174" s="156" t="s">
        <v>141</v>
      </c>
      <c r="R174" s="156" t="s">
        <v>141</v>
      </c>
      <c r="S174" s="162" t="s">
        <v>141</v>
      </c>
      <c r="T174" s="156" t="s">
        <v>141</v>
      </c>
      <c r="U174" s="162" t="s">
        <v>170</v>
      </c>
      <c r="V174" s="162">
        <v>142</v>
      </c>
      <c r="W174" s="163">
        <v>341.7</v>
      </c>
      <c r="X174" s="496">
        <v>3</v>
      </c>
      <c r="Y174" s="513" t="s">
        <v>203</v>
      </c>
      <c r="Z174" s="513" t="s">
        <v>203</v>
      </c>
    </row>
    <row r="175" spans="1:26" s="19" customFormat="1" ht="38.25">
      <c r="A175" s="504">
        <v>23</v>
      </c>
      <c r="B175" s="164" t="s">
        <v>243</v>
      </c>
      <c r="C175" s="162" t="s">
        <v>243</v>
      </c>
      <c r="D175" s="166" t="s">
        <v>217</v>
      </c>
      <c r="E175" s="500" t="s">
        <v>62</v>
      </c>
      <c r="F175" s="162" t="s">
        <v>203</v>
      </c>
      <c r="G175" s="162"/>
      <c r="H175" s="412">
        <v>10175581.720000001</v>
      </c>
      <c r="I175" s="1" t="s">
        <v>261</v>
      </c>
      <c r="J175" s="165" t="s">
        <v>218</v>
      </c>
      <c r="K175" s="162" t="s">
        <v>250</v>
      </c>
      <c r="L175" s="413"/>
      <c r="M175" s="167"/>
      <c r="N175" s="167"/>
      <c r="O175" s="167"/>
      <c r="P175" s="162"/>
      <c r="Q175" s="162"/>
      <c r="R175" s="162"/>
      <c r="S175" s="162"/>
      <c r="T175" s="162"/>
      <c r="U175" s="162"/>
      <c r="V175" s="162"/>
      <c r="W175" s="168"/>
      <c r="X175" s="496"/>
      <c r="Y175" s="513" t="s">
        <v>203</v>
      </c>
      <c r="Z175" s="513" t="s">
        <v>203</v>
      </c>
    </row>
    <row r="176" spans="1:26" s="19" customFormat="1" ht="38.25">
      <c r="A176" s="504">
        <v>24</v>
      </c>
      <c r="B176" s="164" t="s">
        <v>244</v>
      </c>
      <c r="C176" s="162" t="s">
        <v>244</v>
      </c>
      <c r="D176" s="162" t="s">
        <v>217</v>
      </c>
      <c r="E176" s="500" t="s">
        <v>62</v>
      </c>
      <c r="F176" s="162" t="s">
        <v>203</v>
      </c>
      <c r="G176" s="162">
        <v>2013</v>
      </c>
      <c r="H176" s="412">
        <v>7756917.2800000003</v>
      </c>
      <c r="I176" s="1" t="s">
        <v>261</v>
      </c>
      <c r="J176" s="165" t="s">
        <v>1011</v>
      </c>
      <c r="K176" s="162" t="s">
        <v>249</v>
      </c>
      <c r="L176" s="413"/>
      <c r="M176" s="162" t="s">
        <v>233</v>
      </c>
      <c r="N176" s="162" t="s">
        <v>235</v>
      </c>
      <c r="O176" s="162" t="s">
        <v>376</v>
      </c>
      <c r="P176" s="162" t="s">
        <v>100</v>
      </c>
      <c r="Q176" s="162" t="s">
        <v>100</v>
      </c>
      <c r="R176" s="162" t="s">
        <v>100</v>
      </c>
      <c r="S176" s="162" t="s">
        <v>100</v>
      </c>
      <c r="T176" s="162" t="s">
        <v>100</v>
      </c>
      <c r="U176" s="162" t="s">
        <v>100</v>
      </c>
      <c r="V176" s="162"/>
      <c r="W176" s="162"/>
      <c r="X176" s="496">
        <v>1</v>
      </c>
      <c r="Y176" s="513" t="s">
        <v>203</v>
      </c>
      <c r="Z176" s="513" t="s">
        <v>203</v>
      </c>
    </row>
    <row r="177" spans="1:26" s="18" customFormat="1" ht="13.5" thickBot="1">
      <c r="A177" s="576" t="s">
        <v>0</v>
      </c>
      <c r="B177" s="577"/>
      <c r="C177" s="577"/>
      <c r="D177" s="577"/>
      <c r="E177" s="577"/>
      <c r="F177" s="577"/>
      <c r="G177" s="577"/>
      <c r="H177" s="237">
        <f>SUM(H153:H176)</f>
        <v>34802122.160000004</v>
      </c>
      <c r="I177" s="123"/>
      <c r="J177" s="124"/>
      <c r="K177" s="125"/>
      <c r="L177" s="414"/>
      <c r="M177" s="125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6"/>
    </row>
    <row r="178" spans="1:26" s="18" customFormat="1" ht="13.5" thickBot="1">
      <c r="A178" s="574" t="s">
        <v>825</v>
      </c>
      <c r="B178" s="575"/>
      <c r="C178" s="575"/>
      <c r="D178" s="575"/>
      <c r="E178" s="575"/>
      <c r="F178" s="575"/>
      <c r="G178" s="575"/>
      <c r="H178" s="575"/>
      <c r="I178" s="575"/>
      <c r="J178" s="57"/>
      <c r="K178" s="578"/>
      <c r="L178" s="578"/>
      <c r="M178" s="578"/>
      <c r="N178" s="578"/>
      <c r="O178" s="578"/>
      <c r="P178" s="578"/>
      <c r="Q178" s="578"/>
      <c r="R178" s="578"/>
      <c r="S178" s="578"/>
      <c r="T178" s="578"/>
      <c r="U178" s="578"/>
      <c r="V178" s="578"/>
      <c r="W178" s="578"/>
      <c r="X178" s="578"/>
      <c r="Y178" s="578"/>
      <c r="Z178" s="579"/>
    </row>
    <row r="179" spans="1:26" s="19" customFormat="1" ht="51">
      <c r="A179" s="580">
        <v>1</v>
      </c>
      <c r="B179" s="127" t="s">
        <v>135</v>
      </c>
      <c r="C179" s="509" t="s">
        <v>64</v>
      </c>
      <c r="D179" s="166" t="s">
        <v>217</v>
      </c>
      <c r="E179" s="500" t="s">
        <v>62</v>
      </c>
      <c r="F179" s="162" t="s">
        <v>203</v>
      </c>
      <c r="G179" s="128">
        <v>1965</v>
      </c>
      <c r="H179" s="238">
        <v>380858.86</v>
      </c>
      <c r="I179" s="505" t="s">
        <v>261</v>
      </c>
      <c r="J179" s="169" t="s">
        <v>278</v>
      </c>
      <c r="K179" s="497" t="s">
        <v>159</v>
      </c>
      <c r="L179" s="497" t="s">
        <v>287</v>
      </c>
      <c r="M179" s="497" t="s">
        <v>1036</v>
      </c>
      <c r="N179" s="495" t="s">
        <v>233</v>
      </c>
      <c r="O179" s="495" t="s">
        <v>97</v>
      </c>
      <c r="P179" s="495" t="s">
        <v>141</v>
      </c>
      <c r="Q179" s="495" t="s">
        <v>141</v>
      </c>
      <c r="R179" s="495" t="s">
        <v>101</v>
      </c>
      <c r="S179" s="495" t="s">
        <v>141</v>
      </c>
      <c r="T179" s="495" t="s">
        <v>170</v>
      </c>
      <c r="U179" s="495" t="s">
        <v>99</v>
      </c>
      <c r="V179" s="495">
        <v>1161.4000000000001</v>
      </c>
      <c r="W179" s="495"/>
      <c r="X179" s="495">
        <v>3</v>
      </c>
      <c r="Y179" s="495" t="s">
        <v>217</v>
      </c>
      <c r="Z179" s="501" t="s">
        <v>203</v>
      </c>
    </row>
    <row r="180" spans="1:26" s="19" customFormat="1" ht="25.5">
      <c r="A180" s="581"/>
      <c r="B180" s="112" t="s">
        <v>158</v>
      </c>
      <c r="C180" s="509" t="s">
        <v>64</v>
      </c>
      <c r="D180" s="166" t="s">
        <v>217</v>
      </c>
      <c r="E180" s="500" t="s">
        <v>62</v>
      </c>
      <c r="F180" s="162" t="s">
        <v>203</v>
      </c>
      <c r="G180" s="113">
        <v>1999</v>
      </c>
      <c r="H180" s="235">
        <v>96545.64</v>
      </c>
      <c r="I180" s="1" t="s">
        <v>261</v>
      </c>
      <c r="J180" s="1"/>
      <c r="K180" s="498" t="s">
        <v>159</v>
      </c>
      <c r="L180" s="498"/>
      <c r="M180" s="498"/>
      <c r="N180" s="496"/>
      <c r="O180" s="496"/>
      <c r="P180" s="496"/>
      <c r="Q180" s="496"/>
      <c r="R180" s="496"/>
      <c r="S180" s="496"/>
      <c r="T180" s="496"/>
      <c r="U180" s="496"/>
      <c r="V180" s="496"/>
      <c r="W180" s="496"/>
      <c r="X180" s="496"/>
      <c r="Y180" s="496"/>
      <c r="Z180" s="502"/>
    </row>
    <row r="181" spans="1:26" s="19" customFormat="1" ht="51">
      <c r="A181" s="581"/>
      <c r="B181" s="112" t="s">
        <v>151</v>
      </c>
      <c r="C181" s="518" t="s">
        <v>162</v>
      </c>
      <c r="D181" s="166" t="s">
        <v>217</v>
      </c>
      <c r="E181" s="500" t="s">
        <v>62</v>
      </c>
      <c r="F181" s="162" t="s">
        <v>203</v>
      </c>
      <c r="G181" s="113">
        <v>2005</v>
      </c>
      <c r="H181" s="235">
        <v>56092.15</v>
      </c>
      <c r="I181" s="1" t="s">
        <v>261</v>
      </c>
      <c r="J181" s="1"/>
      <c r="K181" s="498" t="s">
        <v>159</v>
      </c>
      <c r="L181" s="498"/>
      <c r="M181" s="498"/>
      <c r="N181" s="496"/>
      <c r="O181" s="496"/>
      <c r="P181" s="496"/>
      <c r="Q181" s="496"/>
      <c r="R181" s="496"/>
      <c r="S181" s="496"/>
      <c r="T181" s="496"/>
      <c r="U181" s="496"/>
      <c r="V181" s="496"/>
      <c r="W181" s="496"/>
      <c r="X181" s="496"/>
      <c r="Y181" s="496"/>
      <c r="Z181" s="502"/>
    </row>
    <row r="182" spans="1:26" s="19" customFormat="1" ht="51">
      <c r="A182" s="581"/>
      <c r="B182" s="112" t="s">
        <v>1012</v>
      </c>
      <c r="C182" s="518" t="s">
        <v>162</v>
      </c>
      <c r="D182" s="166" t="s">
        <v>217</v>
      </c>
      <c r="E182" s="500" t="s">
        <v>62</v>
      </c>
      <c r="F182" s="162" t="s">
        <v>203</v>
      </c>
      <c r="G182" s="113">
        <v>2005</v>
      </c>
      <c r="H182" s="235">
        <v>181640.88</v>
      </c>
      <c r="I182" s="1" t="s">
        <v>261</v>
      </c>
      <c r="J182" s="1"/>
      <c r="K182" s="498" t="s">
        <v>159</v>
      </c>
      <c r="L182" s="498"/>
      <c r="M182" s="498"/>
      <c r="N182" s="496"/>
      <c r="O182" s="496"/>
      <c r="P182" s="496"/>
      <c r="Q182" s="496"/>
      <c r="R182" s="496"/>
      <c r="S182" s="496"/>
      <c r="T182" s="496"/>
      <c r="U182" s="496"/>
      <c r="V182" s="496"/>
      <c r="W182" s="496"/>
      <c r="X182" s="496"/>
      <c r="Y182" s="496"/>
      <c r="Z182" s="502"/>
    </row>
    <row r="183" spans="1:26" s="19" customFormat="1" ht="51">
      <c r="A183" s="581"/>
      <c r="B183" s="112" t="s">
        <v>151</v>
      </c>
      <c r="C183" s="518" t="s">
        <v>162</v>
      </c>
      <c r="D183" s="166" t="s">
        <v>217</v>
      </c>
      <c r="E183" s="500" t="s">
        <v>62</v>
      </c>
      <c r="F183" s="162" t="s">
        <v>203</v>
      </c>
      <c r="G183" s="113">
        <v>2005</v>
      </c>
      <c r="H183" s="235">
        <v>3182.5</v>
      </c>
      <c r="I183" s="1" t="s">
        <v>261</v>
      </c>
      <c r="J183" s="1"/>
      <c r="K183" s="498" t="s">
        <v>159</v>
      </c>
      <c r="L183" s="498"/>
      <c r="M183" s="498"/>
      <c r="N183" s="496"/>
      <c r="O183" s="496"/>
      <c r="P183" s="496"/>
      <c r="Q183" s="496"/>
      <c r="R183" s="496"/>
      <c r="S183" s="496"/>
      <c r="T183" s="496"/>
      <c r="U183" s="496"/>
      <c r="V183" s="496"/>
      <c r="W183" s="496"/>
      <c r="X183" s="496"/>
      <c r="Y183" s="496"/>
      <c r="Z183" s="502"/>
    </row>
    <row r="184" spans="1:26" s="19" customFormat="1" ht="51">
      <c r="A184" s="581"/>
      <c r="B184" s="112" t="s">
        <v>152</v>
      </c>
      <c r="C184" s="518" t="s">
        <v>162</v>
      </c>
      <c r="D184" s="166"/>
      <c r="E184" s="500"/>
      <c r="F184" s="162"/>
      <c r="G184" s="113">
        <v>2006</v>
      </c>
      <c r="H184" s="235">
        <v>58150.21</v>
      </c>
      <c r="I184" s="1" t="s">
        <v>261</v>
      </c>
      <c r="J184" s="1"/>
      <c r="K184" s="498" t="s">
        <v>159</v>
      </c>
      <c r="L184" s="498"/>
      <c r="M184" s="498"/>
      <c r="N184" s="496"/>
      <c r="O184" s="496"/>
      <c r="P184" s="496"/>
      <c r="Q184" s="496"/>
      <c r="R184" s="496"/>
      <c r="S184" s="496"/>
      <c r="T184" s="496"/>
      <c r="U184" s="496"/>
      <c r="V184" s="496"/>
      <c r="W184" s="496"/>
      <c r="X184" s="496"/>
      <c r="Y184" s="496"/>
      <c r="Z184" s="502"/>
    </row>
    <row r="185" spans="1:26" s="19" customFormat="1" ht="51">
      <c r="A185" s="581"/>
      <c r="B185" s="112" t="s">
        <v>153</v>
      </c>
      <c r="C185" s="518" t="s">
        <v>162</v>
      </c>
      <c r="D185" s="160"/>
      <c r="E185" s="160"/>
      <c r="F185" s="160"/>
      <c r="G185" s="113">
        <v>2006</v>
      </c>
      <c r="H185" s="235">
        <v>236227.05</v>
      </c>
      <c r="I185" s="1" t="s">
        <v>261</v>
      </c>
      <c r="J185" s="1"/>
      <c r="K185" s="498" t="s">
        <v>159</v>
      </c>
      <c r="L185" s="498"/>
      <c r="M185" s="498"/>
      <c r="N185" s="496"/>
      <c r="O185" s="496"/>
      <c r="P185" s="496"/>
      <c r="Q185" s="496"/>
      <c r="R185" s="496"/>
      <c r="S185" s="496"/>
      <c r="T185" s="496"/>
      <c r="U185" s="496"/>
      <c r="V185" s="496"/>
      <c r="W185" s="496"/>
      <c r="X185" s="496"/>
      <c r="Y185" s="496"/>
      <c r="Z185" s="502"/>
    </row>
    <row r="186" spans="1:26" s="19" customFormat="1" ht="51">
      <c r="A186" s="581"/>
      <c r="B186" s="112" t="s">
        <v>154</v>
      </c>
      <c r="C186" s="518" t="s">
        <v>162</v>
      </c>
      <c r="D186" s="166"/>
      <c r="E186" s="500"/>
      <c r="F186" s="162"/>
      <c r="G186" s="113">
        <v>2006</v>
      </c>
      <c r="H186" s="235">
        <v>190673.61</v>
      </c>
      <c r="I186" s="1" t="s">
        <v>261</v>
      </c>
      <c r="J186" s="1"/>
      <c r="K186" s="498" t="s">
        <v>159</v>
      </c>
      <c r="L186" s="498"/>
      <c r="M186" s="498"/>
      <c r="N186" s="496"/>
      <c r="O186" s="496"/>
      <c r="P186" s="496"/>
      <c r="Q186" s="496"/>
      <c r="R186" s="496"/>
      <c r="S186" s="496"/>
      <c r="T186" s="496"/>
      <c r="U186" s="496"/>
      <c r="V186" s="496"/>
      <c r="W186" s="496"/>
      <c r="X186" s="496"/>
      <c r="Y186" s="496"/>
      <c r="Z186" s="502"/>
    </row>
    <row r="187" spans="1:26" s="19" customFormat="1" ht="51">
      <c r="A187" s="581"/>
      <c r="B187" s="112" t="s">
        <v>366</v>
      </c>
      <c r="C187" s="518" t="s">
        <v>162</v>
      </c>
      <c r="D187" s="166"/>
      <c r="E187" s="500"/>
      <c r="F187" s="162"/>
      <c r="G187" s="113">
        <v>2014</v>
      </c>
      <c r="H187" s="235">
        <v>50700.43</v>
      </c>
      <c r="I187" s="1" t="s">
        <v>261</v>
      </c>
      <c r="J187" s="1"/>
      <c r="K187" s="498" t="s">
        <v>159</v>
      </c>
      <c r="L187" s="498"/>
      <c r="M187" s="498"/>
      <c r="N187" s="496"/>
      <c r="O187" s="496"/>
      <c r="P187" s="496"/>
      <c r="Q187" s="496"/>
      <c r="R187" s="496"/>
      <c r="S187" s="496"/>
      <c r="T187" s="496"/>
      <c r="U187" s="496"/>
      <c r="V187" s="496"/>
      <c r="W187" s="496"/>
      <c r="X187" s="496"/>
      <c r="Y187" s="496"/>
      <c r="Z187" s="502"/>
    </row>
    <row r="188" spans="1:26" s="19" customFormat="1" ht="51">
      <c r="A188" s="581"/>
      <c r="B188" s="112" t="s">
        <v>437</v>
      </c>
      <c r="C188" s="518" t="s">
        <v>162</v>
      </c>
      <c r="D188" s="166"/>
      <c r="E188" s="500"/>
      <c r="F188" s="162"/>
      <c r="G188" s="113">
        <v>2015</v>
      </c>
      <c r="H188" s="235">
        <v>130886.6</v>
      </c>
      <c r="I188" s="1" t="s">
        <v>261</v>
      </c>
      <c r="J188" s="1"/>
      <c r="K188" s="498" t="s">
        <v>159</v>
      </c>
      <c r="L188" s="498"/>
      <c r="M188" s="498"/>
      <c r="N188" s="496"/>
      <c r="O188" s="496"/>
      <c r="P188" s="496"/>
      <c r="Q188" s="496"/>
      <c r="R188" s="496"/>
      <c r="S188" s="496"/>
      <c r="T188" s="496"/>
      <c r="U188" s="496"/>
      <c r="V188" s="496"/>
      <c r="W188" s="496"/>
      <c r="X188" s="496"/>
      <c r="Y188" s="496"/>
      <c r="Z188" s="502"/>
    </row>
    <row r="189" spans="1:26" s="19" customFormat="1">
      <c r="A189" s="504">
        <v>2</v>
      </c>
      <c r="B189" s="112" t="s">
        <v>130</v>
      </c>
      <c r="C189" s="518" t="s">
        <v>240</v>
      </c>
      <c r="D189" s="166" t="s">
        <v>217</v>
      </c>
      <c r="E189" s="500" t="s">
        <v>62</v>
      </c>
      <c r="F189" s="162" t="s">
        <v>203</v>
      </c>
      <c r="G189" s="113">
        <v>1965</v>
      </c>
      <c r="H189" s="235">
        <v>1829.83</v>
      </c>
      <c r="I189" s="1" t="s">
        <v>261</v>
      </c>
      <c r="J189" s="1"/>
      <c r="K189" s="498" t="s">
        <v>159</v>
      </c>
      <c r="L189" s="498" t="s">
        <v>287</v>
      </c>
      <c r="M189" s="498" t="s">
        <v>1036</v>
      </c>
      <c r="N189" s="496" t="s">
        <v>93</v>
      </c>
      <c r="O189" s="496" t="s">
        <v>1037</v>
      </c>
      <c r="P189" s="496" t="s">
        <v>98</v>
      </c>
      <c r="Q189" s="496" t="s">
        <v>98</v>
      </c>
      <c r="R189" s="496" t="s">
        <v>350</v>
      </c>
      <c r="S189" s="496" t="s">
        <v>98</v>
      </c>
      <c r="T189" s="496" t="s">
        <v>170</v>
      </c>
      <c r="U189" s="496" t="s">
        <v>350</v>
      </c>
      <c r="V189" s="496"/>
      <c r="W189" s="496"/>
      <c r="X189" s="496">
        <v>1</v>
      </c>
      <c r="Y189" s="496" t="s">
        <v>203</v>
      </c>
      <c r="Z189" s="502" t="s">
        <v>203</v>
      </c>
    </row>
    <row r="190" spans="1:26" s="19" customFormat="1">
      <c r="A190" s="504">
        <v>3</v>
      </c>
      <c r="B190" s="112" t="s">
        <v>130</v>
      </c>
      <c r="C190" s="518" t="s">
        <v>240</v>
      </c>
      <c r="D190" s="166" t="s">
        <v>217</v>
      </c>
      <c r="E190" s="500" t="s">
        <v>62</v>
      </c>
      <c r="F190" s="162" t="s">
        <v>203</v>
      </c>
      <c r="G190" s="113">
        <v>1976</v>
      </c>
      <c r="H190" s="235">
        <v>1792.67</v>
      </c>
      <c r="I190" s="1" t="s">
        <v>261</v>
      </c>
      <c r="J190" s="1"/>
      <c r="K190" s="498" t="s">
        <v>159</v>
      </c>
      <c r="L190" s="498" t="s">
        <v>287</v>
      </c>
      <c r="M190" s="498" t="s">
        <v>1036</v>
      </c>
      <c r="N190" s="496" t="s">
        <v>94</v>
      </c>
      <c r="O190" s="496" t="s">
        <v>97</v>
      </c>
      <c r="P190" s="496" t="s">
        <v>98</v>
      </c>
      <c r="Q190" s="496" t="s">
        <v>98</v>
      </c>
      <c r="R190" s="496" t="s">
        <v>350</v>
      </c>
      <c r="S190" s="496" t="s">
        <v>98</v>
      </c>
      <c r="T190" s="496" t="s">
        <v>170</v>
      </c>
      <c r="U190" s="496" t="s">
        <v>350</v>
      </c>
      <c r="V190" s="496"/>
      <c r="W190" s="496"/>
      <c r="X190" s="496">
        <v>1</v>
      </c>
      <c r="Y190" s="496" t="s">
        <v>203</v>
      </c>
      <c r="Z190" s="502" t="s">
        <v>203</v>
      </c>
    </row>
    <row r="191" spans="1:26" s="19" customFormat="1">
      <c r="A191" s="504">
        <v>4</v>
      </c>
      <c r="B191" s="112" t="s">
        <v>155</v>
      </c>
      <c r="C191" s="518" t="s">
        <v>240</v>
      </c>
      <c r="D191" s="166" t="s">
        <v>217</v>
      </c>
      <c r="E191" s="500" t="s">
        <v>62</v>
      </c>
      <c r="F191" s="162" t="s">
        <v>203</v>
      </c>
      <c r="G191" s="113">
        <v>1982</v>
      </c>
      <c r="H191" s="235">
        <v>5357.15</v>
      </c>
      <c r="I191" s="1" t="s">
        <v>261</v>
      </c>
      <c r="J191" s="1"/>
      <c r="K191" s="498" t="s">
        <v>159</v>
      </c>
      <c r="L191" s="498" t="s">
        <v>287</v>
      </c>
      <c r="M191" s="498" t="s">
        <v>1036</v>
      </c>
      <c r="N191" s="496" t="s">
        <v>94</v>
      </c>
      <c r="O191" s="496" t="s">
        <v>97</v>
      </c>
      <c r="P191" s="496" t="s">
        <v>141</v>
      </c>
      <c r="Q191" s="496" t="s">
        <v>98</v>
      </c>
      <c r="R191" s="496" t="s">
        <v>350</v>
      </c>
      <c r="S191" s="496" t="s">
        <v>98</v>
      </c>
      <c r="T191" s="496" t="s">
        <v>170</v>
      </c>
      <c r="U191" s="496" t="s">
        <v>350</v>
      </c>
      <c r="V191" s="496"/>
      <c r="W191" s="496"/>
      <c r="X191" s="496">
        <v>1</v>
      </c>
      <c r="Y191" s="496" t="s">
        <v>203</v>
      </c>
      <c r="Z191" s="502" t="s">
        <v>203</v>
      </c>
    </row>
    <row r="192" spans="1:26" s="19" customFormat="1" ht="25.5">
      <c r="A192" s="504">
        <v>5</v>
      </c>
      <c r="B192" s="112" t="s">
        <v>156</v>
      </c>
      <c r="C192" s="508" t="s">
        <v>165</v>
      </c>
      <c r="D192" s="160" t="s">
        <v>78</v>
      </c>
      <c r="E192" s="160" t="s">
        <v>62</v>
      </c>
      <c r="F192" s="160" t="s">
        <v>62</v>
      </c>
      <c r="G192" s="113">
        <v>1964</v>
      </c>
      <c r="H192" s="235">
        <v>36565.72</v>
      </c>
      <c r="I192" s="1" t="s">
        <v>261</v>
      </c>
      <c r="J192" s="1"/>
      <c r="K192" s="498" t="s">
        <v>159</v>
      </c>
      <c r="L192" s="498"/>
      <c r="M192" s="498"/>
      <c r="N192" s="496"/>
      <c r="O192" s="496"/>
      <c r="P192" s="496"/>
      <c r="Q192" s="496"/>
      <c r="R192" s="496"/>
      <c r="S192" s="496"/>
      <c r="T192" s="496"/>
      <c r="U192" s="496"/>
      <c r="V192" s="496"/>
      <c r="W192" s="496"/>
      <c r="X192" s="496"/>
      <c r="Y192" s="496"/>
      <c r="Z192" s="502"/>
    </row>
    <row r="193" spans="1:26" s="19" customFormat="1" ht="25.5">
      <c r="A193" s="504">
        <v>6</v>
      </c>
      <c r="B193" s="112" t="s">
        <v>157</v>
      </c>
      <c r="C193" s="508" t="s">
        <v>165</v>
      </c>
      <c r="D193" s="160" t="s">
        <v>78</v>
      </c>
      <c r="E193" s="160" t="s">
        <v>62</v>
      </c>
      <c r="F193" s="160" t="s">
        <v>62</v>
      </c>
      <c r="G193" s="113">
        <v>2010</v>
      </c>
      <c r="H193" s="235">
        <v>43060.85</v>
      </c>
      <c r="I193" s="1" t="s">
        <v>261</v>
      </c>
      <c r="J193" s="1"/>
      <c r="K193" s="498" t="s">
        <v>159</v>
      </c>
      <c r="L193" s="498"/>
      <c r="M193" s="498"/>
      <c r="N193" s="496"/>
      <c r="O193" s="496"/>
      <c r="P193" s="496"/>
      <c r="Q193" s="496"/>
      <c r="R193" s="496"/>
      <c r="S193" s="496"/>
      <c r="T193" s="496"/>
      <c r="U193" s="496"/>
      <c r="V193" s="496"/>
      <c r="W193" s="496"/>
      <c r="X193" s="496"/>
      <c r="Y193" s="496"/>
      <c r="Z193" s="502"/>
    </row>
    <row r="194" spans="1:26" s="19" customFormat="1">
      <c r="A194" s="504">
        <v>7</v>
      </c>
      <c r="B194" s="170" t="s">
        <v>77</v>
      </c>
      <c r="C194" s="517" t="s">
        <v>77</v>
      </c>
      <c r="D194" s="160" t="s">
        <v>78</v>
      </c>
      <c r="E194" s="160" t="s">
        <v>62</v>
      </c>
      <c r="F194" s="160" t="s">
        <v>62</v>
      </c>
      <c r="G194" s="118">
        <v>2014</v>
      </c>
      <c r="H194" s="236">
        <v>20900</v>
      </c>
      <c r="I194" s="508" t="s">
        <v>261</v>
      </c>
      <c r="J194" s="508"/>
      <c r="K194" s="498" t="s">
        <v>159</v>
      </c>
      <c r="L194" s="498"/>
      <c r="M194" s="498"/>
      <c r="N194" s="496"/>
      <c r="O194" s="496"/>
      <c r="P194" s="496"/>
      <c r="Q194" s="496"/>
      <c r="R194" s="496"/>
      <c r="S194" s="496"/>
      <c r="T194" s="496"/>
      <c r="U194" s="496"/>
      <c r="V194" s="496"/>
      <c r="W194" s="496"/>
      <c r="X194" s="496"/>
      <c r="Y194" s="496"/>
      <c r="Z194" s="502"/>
    </row>
    <row r="195" spans="1:26" s="18" customFormat="1" ht="13.5" thickBot="1">
      <c r="A195" s="576" t="s">
        <v>0</v>
      </c>
      <c r="B195" s="577"/>
      <c r="C195" s="577"/>
      <c r="D195" s="577"/>
      <c r="E195" s="577"/>
      <c r="F195" s="577"/>
      <c r="G195" s="577"/>
      <c r="H195" s="237">
        <f>SUM(H179:H194)</f>
        <v>1494464.15</v>
      </c>
      <c r="I195" s="123"/>
      <c r="J195" s="124"/>
      <c r="K195" s="125"/>
      <c r="L195" s="125"/>
      <c r="M195" s="125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6"/>
    </row>
    <row r="196" spans="1:26" s="18" customFormat="1" ht="13.5" thickBot="1">
      <c r="A196" s="574" t="s">
        <v>826</v>
      </c>
      <c r="B196" s="575"/>
      <c r="C196" s="575"/>
      <c r="D196" s="575"/>
      <c r="E196" s="575"/>
      <c r="F196" s="575"/>
      <c r="G196" s="575"/>
      <c r="H196" s="575"/>
      <c r="I196" s="575"/>
      <c r="J196" s="492"/>
      <c r="K196" s="510"/>
      <c r="L196" s="510"/>
      <c r="M196" s="436"/>
      <c r="N196" s="436"/>
      <c r="O196" s="436"/>
      <c r="P196" s="436"/>
      <c r="Q196" s="436"/>
      <c r="R196" s="436"/>
      <c r="S196" s="436"/>
      <c r="T196" s="436"/>
      <c r="U196" s="436"/>
      <c r="V196" s="436"/>
      <c r="W196" s="436"/>
      <c r="X196" s="436"/>
      <c r="Y196" s="436"/>
      <c r="Z196" s="437"/>
    </row>
    <row r="197" spans="1:26" s="19" customFormat="1" ht="63.75">
      <c r="A197" s="503">
        <v>1</v>
      </c>
      <c r="B197" s="127" t="s">
        <v>160</v>
      </c>
      <c r="C197" s="509" t="s">
        <v>64</v>
      </c>
      <c r="D197" s="499" t="s">
        <v>78</v>
      </c>
      <c r="E197" s="499" t="s">
        <v>62</v>
      </c>
      <c r="F197" s="499" t="s">
        <v>62</v>
      </c>
      <c r="G197" s="128" t="s">
        <v>1067</v>
      </c>
      <c r="H197" s="440">
        <v>2007000</v>
      </c>
      <c r="I197" s="441" t="s">
        <v>381</v>
      </c>
      <c r="J197" s="526" t="s">
        <v>1013</v>
      </c>
      <c r="K197" s="497" t="s">
        <v>166</v>
      </c>
      <c r="L197" s="497" t="s">
        <v>369</v>
      </c>
      <c r="M197" s="497" t="s">
        <v>1066</v>
      </c>
      <c r="N197" s="495" t="s">
        <v>167</v>
      </c>
      <c r="O197" s="495" t="s">
        <v>97</v>
      </c>
      <c r="P197" s="495" t="s">
        <v>100</v>
      </c>
      <c r="Q197" s="495" t="s">
        <v>100</v>
      </c>
      <c r="R197" s="495" t="s">
        <v>100</v>
      </c>
      <c r="S197" s="495" t="s">
        <v>100</v>
      </c>
      <c r="T197" s="495" t="s">
        <v>170</v>
      </c>
      <c r="U197" s="495" t="s">
        <v>99</v>
      </c>
      <c r="V197" s="495"/>
      <c r="W197" s="495">
        <v>1000</v>
      </c>
      <c r="X197" s="495">
        <v>2</v>
      </c>
      <c r="Y197" s="495" t="s">
        <v>62</v>
      </c>
      <c r="Z197" s="501" t="s">
        <v>62</v>
      </c>
    </row>
    <row r="198" spans="1:26" s="19" customFormat="1" ht="51">
      <c r="A198" s="504">
        <v>2</v>
      </c>
      <c r="B198" s="112" t="s">
        <v>161</v>
      </c>
      <c r="C198" s="518" t="s">
        <v>162</v>
      </c>
      <c r="D198" s="500" t="s">
        <v>78</v>
      </c>
      <c r="E198" s="500" t="s">
        <v>62</v>
      </c>
      <c r="F198" s="500" t="s">
        <v>62</v>
      </c>
      <c r="G198" s="113">
        <v>1938</v>
      </c>
      <c r="H198" s="525">
        <v>390000</v>
      </c>
      <c r="I198" s="441" t="s">
        <v>381</v>
      </c>
      <c r="J198" s="1" t="s">
        <v>1028</v>
      </c>
      <c r="K198" s="498" t="s">
        <v>166</v>
      </c>
      <c r="L198" s="498" t="s">
        <v>369</v>
      </c>
      <c r="M198" s="498" t="s">
        <v>168</v>
      </c>
      <c r="N198" s="496" t="s">
        <v>93</v>
      </c>
      <c r="O198" s="496" t="s">
        <v>96</v>
      </c>
      <c r="P198" s="496" t="s">
        <v>141</v>
      </c>
      <c r="Q198" s="496" t="s">
        <v>100</v>
      </c>
      <c r="R198" s="496" t="s">
        <v>100</v>
      </c>
      <c r="S198" s="496" t="s">
        <v>100</v>
      </c>
      <c r="T198" s="496" t="s">
        <v>170</v>
      </c>
      <c r="U198" s="496" t="s">
        <v>99</v>
      </c>
      <c r="V198" s="496"/>
      <c r="W198" s="496">
        <v>193</v>
      </c>
      <c r="X198" s="496">
        <v>1</v>
      </c>
      <c r="Y198" s="496" t="s">
        <v>62</v>
      </c>
      <c r="Z198" s="502" t="s">
        <v>62</v>
      </c>
    </row>
    <row r="199" spans="1:26" s="19" customFormat="1" ht="25.5">
      <c r="A199" s="504">
        <v>3</v>
      </c>
      <c r="B199" s="112" t="s">
        <v>130</v>
      </c>
      <c r="C199" s="518" t="s">
        <v>163</v>
      </c>
      <c r="D199" s="500" t="s">
        <v>78</v>
      </c>
      <c r="E199" s="500" t="s">
        <v>62</v>
      </c>
      <c r="F199" s="500" t="s">
        <v>62</v>
      </c>
      <c r="G199" s="113">
        <v>1974</v>
      </c>
      <c r="H199" s="525">
        <v>114000</v>
      </c>
      <c r="I199" s="441" t="s">
        <v>381</v>
      </c>
      <c r="J199" s="1"/>
      <c r="K199" s="498" t="s">
        <v>166</v>
      </c>
      <c r="L199" s="498" t="s">
        <v>369</v>
      </c>
      <c r="M199" s="498" t="s">
        <v>169</v>
      </c>
      <c r="N199" s="496"/>
      <c r="O199" s="496" t="s">
        <v>96</v>
      </c>
      <c r="P199" s="496" t="s">
        <v>100</v>
      </c>
      <c r="Q199" s="496" t="s">
        <v>350</v>
      </c>
      <c r="R199" s="496" t="s">
        <v>350</v>
      </c>
      <c r="S199" s="496" t="s">
        <v>99</v>
      </c>
      <c r="T199" s="496" t="s">
        <v>170</v>
      </c>
      <c r="U199" s="496" t="s">
        <v>99</v>
      </c>
      <c r="V199" s="496"/>
      <c r="W199" s="496">
        <v>70</v>
      </c>
      <c r="X199" s="496">
        <v>1</v>
      </c>
      <c r="Y199" s="496" t="s">
        <v>62</v>
      </c>
      <c r="Z199" s="502" t="s">
        <v>62</v>
      </c>
    </row>
    <row r="200" spans="1:26" s="19" customFormat="1" ht="25.5">
      <c r="A200" s="504">
        <v>4</v>
      </c>
      <c r="B200" s="112" t="s">
        <v>113</v>
      </c>
      <c r="C200" s="518" t="s">
        <v>165</v>
      </c>
      <c r="D200" s="500"/>
      <c r="E200" s="500"/>
      <c r="F200" s="500"/>
      <c r="G200" s="113">
        <v>1976</v>
      </c>
      <c r="H200" s="235">
        <v>3250.45</v>
      </c>
      <c r="I200" s="1" t="s">
        <v>261</v>
      </c>
      <c r="J200" s="1"/>
      <c r="K200" s="498" t="s">
        <v>166</v>
      </c>
      <c r="L200" s="498" t="s">
        <v>369</v>
      </c>
      <c r="M200" s="498"/>
      <c r="N200" s="496"/>
      <c r="O200" s="496"/>
      <c r="P200" s="496"/>
      <c r="Q200" s="496"/>
      <c r="R200" s="496"/>
      <c r="S200" s="496"/>
      <c r="T200" s="496"/>
      <c r="U200" s="496"/>
      <c r="V200" s="496"/>
      <c r="W200" s="496"/>
      <c r="X200" s="496"/>
      <c r="Y200" s="496"/>
      <c r="Z200" s="502"/>
    </row>
    <row r="201" spans="1:26" s="19" customFormat="1">
      <c r="A201" s="504">
        <v>5</v>
      </c>
      <c r="B201" s="112" t="s">
        <v>137</v>
      </c>
      <c r="C201" s="518" t="s">
        <v>164</v>
      </c>
      <c r="D201" s="500"/>
      <c r="E201" s="500"/>
      <c r="F201" s="500"/>
      <c r="G201" s="113">
        <v>1958</v>
      </c>
      <c r="H201" s="235">
        <v>903.53</v>
      </c>
      <c r="I201" s="1" t="s">
        <v>261</v>
      </c>
      <c r="J201" s="1"/>
      <c r="K201" s="498" t="s">
        <v>166</v>
      </c>
      <c r="L201" s="498" t="s">
        <v>369</v>
      </c>
      <c r="M201" s="498"/>
      <c r="N201" s="496"/>
      <c r="O201" s="496"/>
      <c r="P201" s="496"/>
      <c r="Q201" s="496"/>
      <c r="R201" s="496"/>
      <c r="S201" s="496"/>
      <c r="T201" s="496"/>
      <c r="U201" s="496"/>
      <c r="V201" s="496"/>
      <c r="W201" s="496"/>
      <c r="X201" s="496"/>
      <c r="Y201" s="496"/>
      <c r="Z201" s="502"/>
    </row>
    <row r="202" spans="1:26" s="19" customFormat="1" ht="25.5">
      <c r="A202" s="503">
        <v>6</v>
      </c>
      <c r="B202" s="130" t="s">
        <v>171</v>
      </c>
      <c r="C202" s="509" t="s">
        <v>64</v>
      </c>
      <c r="D202" s="499" t="s">
        <v>78</v>
      </c>
      <c r="E202" s="499" t="s">
        <v>62</v>
      </c>
      <c r="F202" s="499" t="s">
        <v>62</v>
      </c>
      <c r="G202" s="128">
        <v>2010</v>
      </c>
      <c r="H202" s="238">
        <v>3873375.7</v>
      </c>
      <c r="I202" s="505" t="s">
        <v>261</v>
      </c>
      <c r="J202" s="505" t="s">
        <v>172</v>
      </c>
      <c r="K202" s="497" t="s">
        <v>166</v>
      </c>
      <c r="L202" s="505" t="s">
        <v>538</v>
      </c>
      <c r="M202" s="497" t="s">
        <v>173</v>
      </c>
      <c r="N202" s="495" t="s">
        <v>167</v>
      </c>
      <c r="O202" s="497" t="s">
        <v>174</v>
      </c>
      <c r="P202" s="495" t="s">
        <v>100</v>
      </c>
      <c r="Q202" s="495" t="s">
        <v>100</v>
      </c>
      <c r="R202" s="495" t="s">
        <v>100</v>
      </c>
      <c r="S202" s="495" t="s">
        <v>99</v>
      </c>
      <c r="T202" s="495" t="s">
        <v>170</v>
      </c>
      <c r="U202" s="495" t="s">
        <v>100</v>
      </c>
      <c r="V202" s="495"/>
      <c r="W202" s="495">
        <v>765</v>
      </c>
      <c r="X202" s="495">
        <v>1</v>
      </c>
      <c r="Y202" s="495" t="s">
        <v>62</v>
      </c>
      <c r="Z202" s="501" t="s">
        <v>62</v>
      </c>
    </row>
    <row r="203" spans="1:26" s="18" customFormat="1" ht="13.5" thickBot="1">
      <c r="A203" s="576" t="s">
        <v>0</v>
      </c>
      <c r="B203" s="577"/>
      <c r="C203" s="577"/>
      <c r="D203" s="577"/>
      <c r="E203" s="577"/>
      <c r="F203" s="577"/>
      <c r="G203" s="577"/>
      <c r="H203" s="237">
        <f>SUM(H197:H202)</f>
        <v>6388529.6799999997</v>
      </c>
      <c r="I203" s="123"/>
      <c r="J203" s="124"/>
      <c r="K203" s="125"/>
      <c r="L203" s="125"/>
      <c r="M203" s="125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6"/>
    </row>
    <row r="204" spans="1:26" s="18" customFormat="1" ht="13.5" thickBot="1">
      <c r="A204" s="574" t="s">
        <v>827</v>
      </c>
      <c r="B204" s="575"/>
      <c r="C204" s="575"/>
      <c r="D204" s="575"/>
      <c r="E204" s="575"/>
      <c r="F204" s="575"/>
      <c r="G204" s="575"/>
      <c r="H204" s="575"/>
      <c r="I204" s="575"/>
      <c r="J204" s="57"/>
      <c r="K204" s="578"/>
      <c r="L204" s="578"/>
      <c r="M204" s="578"/>
      <c r="N204" s="578"/>
      <c r="O204" s="578"/>
      <c r="P204" s="578"/>
      <c r="Q204" s="578"/>
      <c r="R204" s="578"/>
      <c r="S204" s="578"/>
      <c r="T204" s="578"/>
      <c r="U204" s="578"/>
      <c r="V204" s="578"/>
      <c r="W204" s="578"/>
      <c r="X204" s="578"/>
      <c r="Y204" s="578"/>
      <c r="Z204" s="579"/>
    </row>
    <row r="205" spans="1:26" s="18" customFormat="1" ht="13.5" thickBot="1">
      <c r="A205" s="60"/>
      <c r="B205" s="61" t="s">
        <v>112</v>
      </c>
      <c r="C205" s="61"/>
      <c r="D205" s="61"/>
      <c r="E205" s="61"/>
      <c r="F205" s="61"/>
      <c r="G205" s="61"/>
      <c r="H205" s="244"/>
      <c r="I205" s="61"/>
      <c r="J205" s="62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4"/>
    </row>
    <row r="206" spans="1:26" ht="13.5" thickBot="1"/>
    <row r="207" spans="1:26" ht="13.5" thickBot="1">
      <c r="G207" s="41" t="s">
        <v>0</v>
      </c>
      <c r="H207" s="246">
        <f>SUM(H203,H195,H177,H151,H138,H127,H115,H103,H98,H84,H72)</f>
        <v>76621616.090000004</v>
      </c>
    </row>
  </sheetData>
  <mergeCells count="97">
    <mergeCell ref="A127:G127"/>
    <mergeCell ref="F117:F120"/>
    <mergeCell ref="A117:A123"/>
    <mergeCell ref="A115:C115"/>
    <mergeCell ref="A105:A108"/>
    <mergeCell ref="A116:I116"/>
    <mergeCell ref="E105:E108"/>
    <mergeCell ref="G105:G108"/>
    <mergeCell ref="C105:C108"/>
    <mergeCell ref="H105:H108"/>
    <mergeCell ref="D105:D108"/>
    <mergeCell ref="K139:Z139"/>
    <mergeCell ref="K128:Z128"/>
    <mergeCell ref="A196:I196"/>
    <mergeCell ref="K178:Z178"/>
    <mergeCell ref="A140:A141"/>
    <mergeCell ref="A142:A143"/>
    <mergeCell ref="A138:G138"/>
    <mergeCell ref="A152:I152"/>
    <mergeCell ref="A151:G151"/>
    <mergeCell ref="J140:J141"/>
    <mergeCell ref="A139:I139"/>
    <mergeCell ref="A128:I128"/>
    <mergeCell ref="K117:K121"/>
    <mergeCell ref="J117:J121"/>
    <mergeCell ref="A100:A101"/>
    <mergeCell ref="K87:Z87"/>
    <mergeCell ref="D117:D120"/>
    <mergeCell ref="E117:E120"/>
    <mergeCell ref="P105:P108"/>
    <mergeCell ref="I105:I108"/>
    <mergeCell ref="O105:O108"/>
    <mergeCell ref="L117:L126"/>
    <mergeCell ref="B105:B108"/>
    <mergeCell ref="T105:T108"/>
    <mergeCell ref="U105:U108"/>
    <mergeCell ref="A98:G98"/>
    <mergeCell ref="A103:G103"/>
    <mergeCell ref="K100:K101"/>
    <mergeCell ref="L100:L101"/>
    <mergeCell ref="K99:Z99"/>
    <mergeCell ref="A99:I99"/>
    <mergeCell ref="A104:I104"/>
    <mergeCell ref="J100:J101"/>
    <mergeCell ref="A87:H87"/>
    <mergeCell ref="F105:F108"/>
    <mergeCell ref="A73:H73"/>
    <mergeCell ref="H6:H7"/>
    <mergeCell ref="F6:F7"/>
    <mergeCell ref="A6:A7"/>
    <mergeCell ref="G6:G7"/>
    <mergeCell ref="A86:I86"/>
    <mergeCell ref="A8:F8"/>
    <mergeCell ref="A85:H85"/>
    <mergeCell ref="I6:I7"/>
    <mergeCell ref="C6:C7"/>
    <mergeCell ref="B6:B7"/>
    <mergeCell ref="A72:G72"/>
    <mergeCell ref="A84:G84"/>
    <mergeCell ref="D6:D7"/>
    <mergeCell ref="K85:Z85"/>
    <mergeCell ref="E6:E7"/>
    <mergeCell ref="Z105:Z108"/>
    <mergeCell ref="P6:U6"/>
    <mergeCell ref="K73:Z73"/>
    <mergeCell ref="Y6:Y7"/>
    <mergeCell ref="J6:J7"/>
    <mergeCell ref="X6:X7"/>
    <mergeCell ref="K8:Z8"/>
    <mergeCell ref="L6:L7"/>
    <mergeCell ref="Z6:Z7"/>
    <mergeCell ref="W6:W7"/>
    <mergeCell ref="K6:K7"/>
    <mergeCell ref="M6:O6"/>
    <mergeCell ref="V6:V7"/>
    <mergeCell ref="K105:K108"/>
    <mergeCell ref="J105:J108"/>
    <mergeCell ref="K104:Z104"/>
    <mergeCell ref="V105:V108"/>
    <mergeCell ref="K116:Z116"/>
    <mergeCell ref="N105:N108"/>
    <mergeCell ref="S105:S108"/>
    <mergeCell ref="W105:W108"/>
    <mergeCell ref="Y105:Y108"/>
    <mergeCell ref="L105:L108"/>
    <mergeCell ref="X105:X108"/>
    <mergeCell ref="R105:R108"/>
    <mergeCell ref="Q105:Q108"/>
    <mergeCell ref="M105:M108"/>
    <mergeCell ref="A204:I204"/>
    <mergeCell ref="A203:G203"/>
    <mergeCell ref="K204:Z204"/>
    <mergeCell ref="K152:Z152"/>
    <mergeCell ref="A179:A188"/>
    <mergeCell ref="A177:G177"/>
    <mergeCell ref="A178:I178"/>
    <mergeCell ref="A195:G195"/>
  </mergeCells>
  <phoneticPr fontId="8" type="noConversion"/>
  <pageMargins left="0" right="0" top="0.98425196850393704" bottom="0" header="0.51181102362204722" footer="0.51181102362204722"/>
  <pageSetup paperSize="9" scale="50" orientation="landscape" r:id="rId1"/>
  <headerFooter alignWithMargins="0">
    <oddFooter>Strona &amp;P z &amp;N</oddFooter>
  </headerFooter>
  <colBreaks count="1" manualBreakCount="1">
    <brk id="12" max="2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769"/>
  <sheetViews>
    <sheetView topLeftCell="A345" zoomScale="90" zoomScaleNormal="90" zoomScaleSheetLayoutView="75" workbookViewId="0">
      <selection activeCell="C388" sqref="C388"/>
    </sheetView>
  </sheetViews>
  <sheetFormatPr defaultRowHeight="12.75"/>
  <cols>
    <col min="1" max="1" width="5.5703125" style="4" customWidth="1"/>
    <col min="2" max="2" width="55.85546875" style="7" customWidth="1"/>
    <col min="3" max="3" width="13" style="13" customWidth="1"/>
    <col min="4" max="4" width="18.42578125" style="16" customWidth="1"/>
    <col min="5" max="5" width="12.140625" style="4" bestFit="1" customWidth="1"/>
    <col min="6" max="6" width="14.28515625" style="4" bestFit="1" customWidth="1"/>
    <col min="7" max="7" width="9.140625" style="4"/>
    <col min="8" max="8" width="10.42578125" style="4" bestFit="1" customWidth="1"/>
    <col min="9" max="16384" width="9.140625" style="4"/>
  </cols>
  <sheetData>
    <row r="1" spans="1:4">
      <c r="A1" s="6" t="s">
        <v>176</v>
      </c>
      <c r="D1" s="15"/>
    </row>
    <row r="3" spans="1:4">
      <c r="A3" s="676" t="s">
        <v>314</v>
      </c>
      <c r="B3" s="676"/>
      <c r="C3" s="676"/>
      <c r="D3" s="676"/>
    </row>
    <row r="4" spans="1:4" ht="25.5">
      <c r="A4" s="2" t="s">
        <v>13</v>
      </c>
      <c r="B4" s="2" t="s">
        <v>14</v>
      </c>
      <c r="C4" s="2" t="s">
        <v>15</v>
      </c>
      <c r="D4" s="9" t="s">
        <v>16</v>
      </c>
    </row>
    <row r="5" spans="1:4" ht="12.75" customHeight="1">
      <c r="A5" s="673" t="s">
        <v>177</v>
      </c>
      <c r="B5" s="674"/>
      <c r="C5" s="674"/>
      <c r="D5" s="675"/>
    </row>
    <row r="6" spans="1:4" s="5" customFormat="1">
      <c r="A6" s="1">
        <v>1</v>
      </c>
      <c r="B6" s="58" t="s">
        <v>311</v>
      </c>
      <c r="C6" s="1">
        <v>2014</v>
      </c>
      <c r="D6" s="73">
        <v>3780</v>
      </c>
    </row>
    <row r="7" spans="1:4" s="5" customFormat="1">
      <c r="A7" s="1">
        <v>2</v>
      </c>
      <c r="B7" s="58" t="s">
        <v>178</v>
      </c>
      <c r="C7" s="1">
        <v>2013</v>
      </c>
      <c r="D7" s="73">
        <v>3420</v>
      </c>
    </row>
    <row r="8" spans="1:4" s="5" customFormat="1">
      <c r="A8" s="1">
        <v>3</v>
      </c>
      <c r="B8" s="58" t="s">
        <v>178</v>
      </c>
      <c r="C8" s="1">
        <v>2013</v>
      </c>
      <c r="D8" s="73">
        <v>3420</v>
      </c>
    </row>
    <row r="9" spans="1:4" s="5" customFormat="1">
      <c r="A9" s="1">
        <v>4</v>
      </c>
      <c r="B9" s="58" t="s">
        <v>179</v>
      </c>
      <c r="C9" s="1">
        <v>2013</v>
      </c>
      <c r="D9" s="73">
        <v>3420</v>
      </c>
    </row>
    <row r="10" spans="1:4" s="5" customFormat="1">
      <c r="A10" s="1">
        <v>5</v>
      </c>
      <c r="B10" s="58" t="s">
        <v>178</v>
      </c>
      <c r="C10" s="1">
        <v>2013</v>
      </c>
      <c r="D10" s="73">
        <v>3420</v>
      </c>
    </row>
    <row r="11" spans="1:4" s="5" customFormat="1">
      <c r="A11" s="1">
        <v>6</v>
      </c>
      <c r="B11" s="58" t="s">
        <v>508</v>
      </c>
      <c r="C11" s="1">
        <v>2013</v>
      </c>
      <c r="D11" s="74">
        <v>3420</v>
      </c>
    </row>
    <row r="12" spans="1:4" s="5" customFormat="1">
      <c r="A12" s="1">
        <v>7</v>
      </c>
      <c r="B12" s="58" t="s">
        <v>178</v>
      </c>
      <c r="C12" s="1">
        <v>2014</v>
      </c>
      <c r="D12" s="73">
        <v>3780</v>
      </c>
    </row>
    <row r="13" spans="1:4" s="5" customFormat="1">
      <c r="A13" s="1">
        <v>8</v>
      </c>
      <c r="B13" s="58" t="s">
        <v>405</v>
      </c>
      <c r="C13" s="1">
        <v>2014</v>
      </c>
      <c r="D13" s="73">
        <v>3075</v>
      </c>
    </row>
    <row r="14" spans="1:4" s="5" customFormat="1">
      <c r="A14" s="1">
        <v>9</v>
      </c>
      <c r="B14" s="58" t="s">
        <v>312</v>
      </c>
      <c r="C14" s="1">
        <v>2014</v>
      </c>
      <c r="D14" s="73">
        <v>8600</v>
      </c>
    </row>
    <row r="15" spans="1:4" s="5" customFormat="1">
      <c r="A15" s="1">
        <v>10</v>
      </c>
      <c r="B15" s="58" t="s">
        <v>313</v>
      </c>
      <c r="C15" s="1">
        <v>2014</v>
      </c>
      <c r="D15" s="73">
        <v>2300</v>
      </c>
    </row>
    <row r="16" spans="1:4" s="5" customFormat="1">
      <c r="A16" s="1">
        <v>11</v>
      </c>
      <c r="B16" s="58" t="s">
        <v>509</v>
      </c>
      <c r="C16" s="1">
        <v>2014</v>
      </c>
      <c r="D16" s="74">
        <v>3910</v>
      </c>
    </row>
    <row r="17" spans="1:4" s="5" customFormat="1">
      <c r="A17" s="1">
        <v>12</v>
      </c>
      <c r="B17" s="58" t="s">
        <v>509</v>
      </c>
      <c r="C17" s="1">
        <v>2014</v>
      </c>
      <c r="D17" s="74">
        <v>3910</v>
      </c>
    </row>
    <row r="18" spans="1:4" s="5" customFormat="1">
      <c r="A18" s="1">
        <v>13</v>
      </c>
      <c r="B18" s="58" t="s">
        <v>509</v>
      </c>
      <c r="C18" s="1">
        <v>2014</v>
      </c>
      <c r="D18" s="74">
        <v>3470</v>
      </c>
    </row>
    <row r="19" spans="1:4" s="5" customFormat="1">
      <c r="A19" s="1">
        <v>14</v>
      </c>
      <c r="B19" s="58" t="s">
        <v>510</v>
      </c>
      <c r="C19" s="1">
        <v>2014</v>
      </c>
      <c r="D19" s="74">
        <v>380</v>
      </c>
    </row>
    <row r="20" spans="1:4" s="5" customFormat="1">
      <c r="A20" s="1">
        <v>15</v>
      </c>
      <c r="B20" s="58" t="s">
        <v>178</v>
      </c>
      <c r="C20" s="1">
        <v>2015</v>
      </c>
      <c r="D20" s="73">
        <v>25117.68</v>
      </c>
    </row>
    <row r="21" spans="1:4" s="5" customFormat="1">
      <c r="A21" s="1">
        <v>16</v>
      </c>
      <c r="B21" s="58" t="s">
        <v>178</v>
      </c>
      <c r="C21" s="1">
        <v>2015</v>
      </c>
      <c r="D21" s="74">
        <v>6302.04</v>
      </c>
    </row>
    <row r="22" spans="1:4" s="5" customFormat="1">
      <c r="A22" s="1">
        <v>17</v>
      </c>
      <c r="B22" s="58" t="s">
        <v>178</v>
      </c>
      <c r="C22" s="1">
        <v>2015</v>
      </c>
      <c r="D22" s="74">
        <v>6302.04</v>
      </c>
    </row>
    <row r="23" spans="1:4" s="5" customFormat="1">
      <c r="A23" s="1">
        <v>18</v>
      </c>
      <c r="B23" s="58" t="s">
        <v>178</v>
      </c>
      <c r="C23" s="1">
        <v>2015</v>
      </c>
      <c r="D23" s="74">
        <v>6302.04</v>
      </c>
    </row>
    <row r="24" spans="1:4" s="5" customFormat="1">
      <c r="A24" s="1">
        <v>19</v>
      </c>
      <c r="B24" s="58" t="s">
        <v>178</v>
      </c>
      <c r="C24" s="1">
        <v>2015</v>
      </c>
      <c r="D24" s="74">
        <v>6302.04</v>
      </c>
    </row>
    <row r="25" spans="1:4" s="5" customFormat="1">
      <c r="A25" s="1">
        <v>20</v>
      </c>
      <c r="B25" s="58" t="s">
        <v>178</v>
      </c>
      <c r="C25" s="1">
        <v>2015</v>
      </c>
      <c r="D25" s="74">
        <v>6302.04</v>
      </c>
    </row>
    <row r="26" spans="1:4" s="5" customFormat="1">
      <c r="A26" s="1">
        <v>21</v>
      </c>
      <c r="B26" s="58" t="s">
        <v>178</v>
      </c>
      <c r="C26" s="1">
        <v>2015</v>
      </c>
      <c r="D26" s="74">
        <v>6302.04</v>
      </c>
    </row>
    <row r="27" spans="1:4" s="5" customFormat="1">
      <c r="A27" s="1">
        <v>22</v>
      </c>
      <c r="B27" s="58" t="s">
        <v>178</v>
      </c>
      <c r="C27" s="1">
        <v>2015</v>
      </c>
      <c r="D27" s="74">
        <v>6268.39</v>
      </c>
    </row>
    <row r="28" spans="1:4" s="5" customFormat="1">
      <c r="A28" s="1">
        <v>23</v>
      </c>
      <c r="B28" s="58" t="s">
        <v>178</v>
      </c>
      <c r="C28" s="1">
        <v>2015</v>
      </c>
      <c r="D28" s="74">
        <v>6268.39</v>
      </c>
    </row>
    <row r="29" spans="1:4" s="5" customFormat="1">
      <c r="A29" s="1">
        <v>24</v>
      </c>
      <c r="B29" s="58" t="s">
        <v>511</v>
      </c>
      <c r="C29" s="1">
        <v>2015</v>
      </c>
      <c r="D29" s="74">
        <v>1850</v>
      </c>
    </row>
    <row r="30" spans="1:4" s="5" customFormat="1">
      <c r="A30" s="1">
        <v>25</v>
      </c>
      <c r="B30" s="58" t="s">
        <v>511</v>
      </c>
      <c r="C30" s="1">
        <v>2015</v>
      </c>
      <c r="D30" s="74">
        <v>920</v>
      </c>
    </row>
    <row r="31" spans="1:4" s="5" customFormat="1">
      <c r="A31" s="1">
        <v>26</v>
      </c>
      <c r="B31" s="58" t="s">
        <v>178</v>
      </c>
      <c r="C31" s="1">
        <v>2016</v>
      </c>
      <c r="D31" s="73">
        <v>6178.69</v>
      </c>
    </row>
    <row r="32" spans="1:4" s="5" customFormat="1">
      <c r="A32" s="1">
        <v>27</v>
      </c>
      <c r="B32" s="58" t="s">
        <v>406</v>
      </c>
      <c r="C32" s="1">
        <v>2016</v>
      </c>
      <c r="D32" s="73">
        <v>2360</v>
      </c>
    </row>
    <row r="33" spans="1:4" s="5" customFormat="1">
      <c r="A33" s="1">
        <v>28</v>
      </c>
      <c r="B33" s="58" t="s">
        <v>178</v>
      </c>
      <c r="C33" s="1">
        <v>2016</v>
      </c>
      <c r="D33" s="73">
        <v>3499</v>
      </c>
    </row>
    <row r="34" spans="1:4" s="5" customFormat="1">
      <c r="A34" s="1">
        <v>29</v>
      </c>
      <c r="B34" s="58" t="s">
        <v>178</v>
      </c>
      <c r="C34" s="1">
        <v>2016</v>
      </c>
      <c r="D34" s="73">
        <v>3499</v>
      </c>
    </row>
    <row r="35" spans="1:4" s="5" customFormat="1">
      <c r="A35" s="1">
        <v>30</v>
      </c>
      <c r="B35" s="58" t="s">
        <v>178</v>
      </c>
      <c r="C35" s="1">
        <v>2016</v>
      </c>
      <c r="D35" s="73">
        <v>3499</v>
      </c>
    </row>
    <row r="36" spans="1:4" s="5" customFormat="1">
      <c r="A36" s="1">
        <v>31</v>
      </c>
      <c r="B36" s="58" t="s">
        <v>512</v>
      </c>
      <c r="C36" s="1">
        <v>2016</v>
      </c>
      <c r="D36" s="74">
        <v>1914.56</v>
      </c>
    </row>
    <row r="37" spans="1:4" s="5" customFormat="1">
      <c r="A37" s="1">
        <v>32</v>
      </c>
      <c r="B37" s="58" t="s">
        <v>179</v>
      </c>
      <c r="C37" s="1">
        <v>2016</v>
      </c>
      <c r="D37" s="74">
        <v>6211.86</v>
      </c>
    </row>
    <row r="38" spans="1:4" s="5" customFormat="1">
      <c r="A38" s="1">
        <v>33</v>
      </c>
      <c r="B38" s="58" t="s">
        <v>513</v>
      </c>
      <c r="C38" s="1">
        <v>2016</v>
      </c>
      <c r="D38" s="74">
        <v>36592.5</v>
      </c>
    </row>
    <row r="39" spans="1:4" s="5" customFormat="1">
      <c r="A39" s="1">
        <v>34</v>
      </c>
      <c r="B39" s="58" t="s">
        <v>514</v>
      </c>
      <c r="C39" s="1">
        <v>2016</v>
      </c>
      <c r="D39" s="74">
        <v>3100</v>
      </c>
    </row>
    <row r="40" spans="1:4" s="5" customFormat="1">
      <c r="A40" s="1">
        <v>35</v>
      </c>
      <c r="B40" s="58" t="s">
        <v>515</v>
      </c>
      <c r="C40" s="1">
        <v>2016</v>
      </c>
      <c r="D40" s="74">
        <v>920</v>
      </c>
    </row>
    <row r="41" spans="1:4" s="5" customFormat="1">
      <c r="A41" s="1">
        <v>36</v>
      </c>
      <c r="B41" s="58" t="s">
        <v>406</v>
      </c>
      <c r="C41" s="1">
        <v>2016</v>
      </c>
      <c r="D41" s="74">
        <v>3390</v>
      </c>
    </row>
    <row r="42" spans="1:4" s="5" customFormat="1">
      <c r="A42" s="1">
        <v>37</v>
      </c>
      <c r="B42" s="58" t="s">
        <v>406</v>
      </c>
      <c r="C42" s="1">
        <v>2016</v>
      </c>
      <c r="D42" s="74">
        <v>3390</v>
      </c>
    </row>
    <row r="43" spans="1:4" s="5" customFormat="1">
      <c r="A43" s="1">
        <v>38</v>
      </c>
      <c r="B43" s="58" t="s">
        <v>515</v>
      </c>
      <c r="C43" s="1">
        <v>2017</v>
      </c>
      <c r="D43" s="74">
        <v>920</v>
      </c>
    </row>
    <row r="44" spans="1:4" s="5" customFormat="1">
      <c r="A44" s="1">
        <v>39</v>
      </c>
      <c r="B44" s="58" t="s">
        <v>516</v>
      </c>
      <c r="C44" s="1">
        <v>2017</v>
      </c>
      <c r="D44" s="74">
        <v>11500</v>
      </c>
    </row>
    <row r="45" spans="1:4" s="5" customFormat="1">
      <c r="A45" s="1">
        <v>40</v>
      </c>
      <c r="B45" s="58" t="s">
        <v>798</v>
      </c>
      <c r="C45" s="1">
        <v>2017</v>
      </c>
      <c r="D45" s="74">
        <v>3241.05</v>
      </c>
    </row>
    <row r="46" spans="1:4" s="5" customFormat="1">
      <c r="A46" s="1">
        <v>41</v>
      </c>
      <c r="B46" s="58" t="s">
        <v>798</v>
      </c>
      <c r="C46" s="1">
        <v>2017</v>
      </c>
      <c r="D46" s="74">
        <v>3241.05</v>
      </c>
    </row>
    <row r="47" spans="1:4" s="5" customFormat="1">
      <c r="A47" s="1">
        <v>42</v>
      </c>
      <c r="B47" s="58" t="s">
        <v>798</v>
      </c>
      <c r="C47" s="1">
        <v>2017</v>
      </c>
      <c r="D47" s="74">
        <v>3241.05</v>
      </c>
    </row>
    <row r="48" spans="1:4" s="5" customFormat="1">
      <c r="A48" s="1">
        <v>43</v>
      </c>
      <c r="B48" s="58" t="s">
        <v>798</v>
      </c>
      <c r="C48" s="1">
        <v>2017</v>
      </c>
      <c r="D48" s="74">
        <v>3241.05</v>
      </c>
    </row>
    <row r="49" spans="1:8" s="5" customFormat="1">
      <c r="A49" s="1">
        <v>44</v>
      </c>
      <c r="B49" s="58" t="s">
        <v>798</v>
      </c>
      <c r="C49" s="1">
        <v>2017</v>
      </c>
      <c r="D49" s="74">
        <v>3241.05</v>
      </c>
    </row>
    <row r="50" spans="1:8" s="5" customFormat="1">
      <c r="A50" s="1">
        <v>45</v>
      </c>
      <c r="B50" s="58" t="s">
        <v>798</v>
      </c>
      <c r="C50" s="1">
        <v>2017</v>
      </c>
      <c r="D50" s="74">
        <v>3241.05</v>
      </c>
    </row>
    <row r="51" spans="1:8" s="5" customFormat="1">
      <c r="A51" s="1">
        <v>46</v>
      </c>
      <c r="B51" s="58" t="s">
        <v>798</v>
      </c>
      <c r="C51" s="1">
        <v>2017</v>
      </c>
      <c r="D51" s="74">
        <v>3241.05</v>
      </c>
    </row>
    <row r="52" spans="1:8" s="5" customFormat="1">
      <c r="A52" s="1">
        <v>47</v>
      </c>
      <c r="B52" s="58" t="s">
        <v>178</v>
      </c>
      <c r="C52" s="1">
        <v>2017</v>
      </c>
      <c r="D52" s="74">
        <v>3480</v>
      </c>
      <c r="H52" s="442"/>
    </row>
    <row r="53" spans="1:8" s="5" customFormat="1">
      <c r="A53" s="1">
        <v>48</v>
      </c>
      <c r="B53" s="58" t="s">
        <v>799</v>
      </c>
      <c r="C53" s="1">
        <v>2017</v>
      </c>
      <c r="D53" s="74">
        <v>3241.05</v>
      </c>
    </row>
    <row r="54" spans="1:8" s="5" customFormat="1">
      <c r="A54" s="1">
        <v>49</v>
      </c>
      <c r="B54" s="58" t="s">
        <v>799</v>
      </c>
      <c r="C54" s="1">
        <v>2017</v>
      </c>
      <c r="D54" s="74">
        <v>3241.05</v>
      </c>
    </row>
    <row r="55" spans="1:8" s="5" customFormat="1" ht="25.5">
      <c r="A55" s="1">
        <v>50</v>
      </c>
      <c r="B55" s="58" t="s">
        <v>800</v>
      </c>
      <c r="C55" s="1">
        <v>2017</v>
      </c>
      <c r="D55" s="74">
        <v>20910</v>
      </c>
    </row>
    <row r="56" spans="1:8" s="5" customFormat="1">
      <c r="A56" s="1">
        <v>51</v>
      </c>
      <c r="B56" s="96" t="s">
        <v>986</v>
      </c>
      <c r="C56" s="477">
        <v>2018</v>
      </c>
      <c r="D56" s="479">
        <v>15000</v>
      </c>
      <c r="F56" s="226"/>
    </row>
    <row r="57" spans="1:8" s="5" customFormat="1">
      <c r="A57" s="1"/>
      <c r="B57" s="75" t="s">
        <v>0</v>
      </c>
      <c r="C57" s="1"/>
      <c r="D57" s="21">
        <f>SUM(D6:D56)</f>
        <v>284075.75999999983</v>
      </c>
    </row>
    <row r="58" spans="1:8" s="5" customFormat="1" ht="75" customHeight="1">
      <c r="A58" s="667" t="s">
        <v>407</v>
      </c>
      <c r="B58" s="668"/>
      <c r="C58" s="668"/>
      <c r="D58" s="669"/>
      <c r="E58" s="325"/>
    </row>
    <row r="59" spans="1:8" s="5" customFormat="1" ht="51">
      <c r="A59" s="1">
        <v>1</v>
      </c>
      <c r="B59" s="58" t="s">
        <v>411</v>
      </c>
      <c r="C59" s="1">
        <v>2015</v>
      </c>
      <c r="D59" s="59">
        <v>72829.53</v>
      </c>
    </row>
    <row r="60" spans="1:8" s="5" customFormat="1" ht="25.5">
      <c r="A60" s="1">
        <v>2</v>
      </c>
      <c r="B60" s="58" t="s">
        <v>408</v>
      </c>
      <c r="C60" s="1">
        <v>2015</v>
      </c>
      <c r="D60" s="59">
        <v>20980.11</v>
      </c>
    </row>
    <row r="61" spans="1:8" s="5" customFormat="1">
      <c r="A61" s="1">
        <v>3</v>
      </c>
      <c r="B61" s="58" t="s">
        <v>410</v>
      </c>
      <c r="C61" s="1">
        <v>2015</v>
      </c>
      <c r="D61" s="59">
        <v>4494.42</v>
      </c>
    </row>
    <row r="62" spans="1:8" s="5" customFormat="1" ht="25.5">
      <c r="A62" s="1">
        <v>4</v>
      </c>
      <c r="B62" s="58" t="s">
        <v>409</v>
      </c>
      <c r="C62" s="1">
        <v>2015</v>
      </c>
      <c r="D62" s="59">
        <v>385568.1</v>
      </c>
    </row>
    <row r="63" spans="1:8" s="5" customFormat="1">
      <c r="A63" s="667" t="s">
        <v>0</v>
      </c>
      <c r="B63" s="668"/>
      <c r="C63" s="669"/>
      <c r="D63" s="21">
        <f>SUM(D59:D62)</f>
        <v>483872.16</v>
      </c>
    </row>
    <row r="64" spans="1:8" ht="13.5" customHeight="1">
      <c r="A64" s="666" t="s">
        <v>111</v>
      </c>
      <c r="B64" s="666"/>
      <c r="C64" s="666"/>
      <c r="D64" s="666"/>
    </row>
    <row r="65" spans="1:4" s="5" customFormat="1">
      <c r="A65" s="1">
        <v>1</v>
      </c>
      <c r="B65" s="76" t="s">
        <v>178</v>
      </c>
      <c r="C65" s="1">
        <v>2014</v>
      </c>
      <c r="D65" s="59">
        <v>3910</v>
      </c>
    </row>
    <row r="66" spans="1:4" s="5" customFormat="1">
      <c r="A66" s="1">
        <v>2</v>
      </c>
      <c r="B66" s="76" t="s">
        <v>519</v>
      </c>
      <c r="C66" s="77">
        <v>2016</v>
      </c>
      <c r="D66" s="78">
        <v>3180</v>
      </c>
    </row>
    <row r="67" spans="1:4" s="5" customFormat="1">
      <c r="A67" s="1">
        <v>3</v>
      </c>
      <c r="B67" s="76" t="s">
        <v>519</v>
      </c>
      <c r="C67" s="77">
        <v>2016</v>
      </c>
      <c r="D67" s="78">
        <v>3180</v>
      </c>
    </row>
    <row r="68" spans="1:4" s="5" customFormat="1">
      <c r="A68" s="1">
        <v>4</v>
      </c>
      <c r="B68" s="76" t="s">
        <v>520</v>
      </c>
      <c r="C68" s="77">
        <v>2016</v>
      </c>
      <c r="D68" s="78">
        <v>466.9</v>
      </c>
    </row>
    <row r="69" spans="1:4" s="5" customFormat="1">
      <c r="A69" s="1">
        <v>5</v>
      </c>
      <c r="B69" s="76" t="s">
        <v>521</v>
      </c>
      <c r="C69" s="77">
        <v>2017</v>
      </c>
      <c r="D69" s="78">
        <v>880</v>
      </c>
    </row>
    <row r="70" spans="1:4" s="5" customFormat="1" ht="13.5" customHeight="1">
      <c r="A70" s="1"/>
      <c r="B70" s="75" t="s">
        <v>0</v>
      </c>
      <c r="C70" s="1"/>
      <c r="D70" s="21">
        <f>SUM(D65:D69)</f>
        <v>11616.9</v>
      </c>
    </row>
    <row r="71" spans="1:4" s="5" customFormat="1" ht="13.5" customHeight="1">
      <c r="A71" s="666" t="s">
        <v>819</v>
      </c>
      <c r="B71" s="666"/>
      <c r="C71" s="666"/>
      <c r="D71" s="666"/>
    </row>
    <row r="72" spans="1:4" s="5" customFormat="1" ht="13.5" customHeight="1">
      <c r="A72" s="1">
        <v>1</v>
      </c>
      <c r="B72" s="76" t="s">
        <v>323</v>
      </c>
      <c r="C72" s="1">
        <v>2014</v>
      </c>
      <c r="D72" s="59">
        <v>495</v>
      </c>
    </row>
    <row r="73" spans="1:4" s="5" customFormat="1" ht="13.5" customHeight="1">
      <c r="A73" s="79">
        <v>2</v>
      </c>
      <c r="B73" s="76" t="s">
        <v>522</v>
      </c>
      <c r="C73" s="77">
        <v>2016</v>
      </c>
      <c r="D73" s="78">
        <v>2399</v>
      </c>
    </row>
    <row r="74" spans="1:4" s="5" customFormat="1" ht="13.5" customHeight="1">
      <c r="A74" s="79">
        <v>3</v>
      </c>
      <c r="B74" s="76" t="s">
        <v>315</v>
      </c>
      <c r="C74" s="77">
        <v>2016</v>
      </c>
      <c r="D74" s="78">
        <v>710</v>
      </c>
    </row>
    <row r="75" spans="1:4" s="5" customFormat="1" ht="13.5" customHeight="1">
      <c r="A75" s="79">
        <v>4</v>
      </c>
      <c r="B75" s="76" t="s">
        <v>180</v>
      </c>
      <c r="C75" s="77">
        <v>2016</v>
      </c>
      <c r="D75" s="78">
        <v>2999</v>
      </c>
    </row>
    <row r="76" spans="1:4" s="5" customFormat="1" ht="12.75" customHeight="1">
      <c r="A76" s="667" t="s">
        <v>0</v>
      </c>
      <c r="B76" s="668"/>
      <c r="C76" s="669"/>
      <c r="D76" s="21">
        <f>SUM(D72:D75)</f>
        <v>6603</v>
      </c>
    </row>
    <row r="77" spans="1:4" s="5" customFormat="1" ht="12.75" customHeight="1">
      <c r="A77" s="666" t="s">
        <v>820</v>
      </c>
      <c r="B77" s="666"/>
      <c r="C77" s="666"/>
      <c r="D77" s="666"/>
    </row>
    <row r="78" spans="1:4" s="5" customFormat="1" ht="12.75" customHeight="1">
      <c r="A78" s="80">
        <v>1</v>
      </c>
      <c r="B78" s="81" t="s">
        <v>327</v>
      </c>
      <c r="C78" s="80">
        <v>2013</v>
      </c>
      <c r="D78" s="82">
        <v>600</v>
      </c>
    </row>
    <row r="79" spans="1:4" s="5" customFormat="1" ht="12.75" customHeight="1">
      <c r="A79" s="80">
        <v>2</v>
      </c>
      <c r="B79" s="81" t="s">
        <v>328</v>
      </c>
      <c r="C79" s="80">
        <v>2014</v>
      </c>
      <c r="D79" s="82">
        <v>850</v>
      </c>
    </row>
    <row r="80" spans="1:4" s="5" customFormat="1" ht="12.75" customHeight="1">
      <c r="A80" s="80">
        <v>3</v>
      </c>
      <c r="B80" s="81" t="s">
        <v>329</v>
      </c>
      <c r="C80" s="80">
        <v>2014</v>
      </c>
      <c r="D80" s="82">
        <v>329</v>
      </c>
    </row>
    <row r="81" spans="1:4" s="5" customFormat="1" ht="12.75" customHeight="1">
      <c r="A81" s="80">
        <v>4</v>
      </c>
      <c r="B81" s="81" t="s">
        <v>329</v>
      </c>
      <c r="C81" s="80">
        <v>2014</v>
      </c>
      <c r="D81" s="82">
        <v>350</v>
      </c>
    </row>
    <row r="82" spans="1:4" s="5" customFormat="1">
      <c r="A82" s="80">
        <v>5</v>
      </c>
      <c r="B82" s="83" t="s">
        <v>328</v>
      </c>
      <c r="C82" s="1">
        <v>2014</v>
      </c>
      <c r="D82" s="59">
        <v>850</v>
      </c>
    </row>
    <row r="83" spans="1:4" s="5" customFormat="1">
      <c r="A83" s="80">
        <v>6</v>
      </c>
      <c r="B83" s="83" t="s">
        <v>330</v>
      </c>
      <c r="C83" s="1">
        <v>2014</v>
      </c>
      <c r="D83" s="59">
        <v>350</v>
      </c>
    </row>
    <row r="84" spans="1:4" s="5" customFormat="1">
      <c r="A84" s="80">
        <v>7</v>
      </c>
      <c r="B84" s="83" t="s">
        <v>331</v>
      </c>
      <c r="C84" s="1">
        <v>2014</v>
      </c>
      <c r="D84" s="59">
        <v>100</v>
      </c>
    </row>
    <row r="85" spans="1:4" s="5" customFormat="1">
      <c r="A85" s="80">
        <v>8</v>
      </c>
      <c r="B85" s="58" t="s">
        <v>329</v>
      </c>
      <c r="C85" s="1">
        <v>2016</v>
      </c>
      <c r="D85" s="73">
        <v>549</v>
      </c>
    </row>
    <row r="86" spans="1:4" s="5" customFormat="1">
      <c r="A86" s="80">
        <v>9</v>
      </c>
      <c r="B86" s="58" t="s">
        <v>477</v>
      </c>
      <c r="C86" s="1">
        <v>2016</v>
      </c>
      <c r="D86" s="73">
        <v>349</v>
      </c>
    </row>
    <row r="87" spans="1:4" s="5" customFormat="1">
      <c r="A87" s="80">
        <v>10</v>
      </c>
      <c r="B87" s="58" t="s">
        <v>478</v>
      </c>
      <c r="C87" s="171">
        <v>2016</v>
      </c>
      <c r="D87" s="73">
        <v>339</v>
      </c>
    </row>
    <row r="88" spans="1:4" s="5" customFormat="1">
      <c r="A88" s="77">
        <v>11</v>
      </c>
      <c r="B88" s="58" t="s">
        <v>757</v>
      </c>
      <c r="C88" s="171">
        <v>2017</v>
      </c>
      <c r="D88" s="59">
        <v>3241.05</v>
      </c>
    </row>
    <row r="89" spans="1:4" s="5" customFormat="1">
      <c r="A89" s="77">
        <v>12</v>
      </c>
      <c r="B89" s="58" t="s">
        <v>758</v>
      </c>
      <c r="C89" s="1">
        <v>2017</v>
      </c>
      <c r="D89" s="73">
        <v>189</v>
      </c>
    </row>
    <row r="90" spans="1:4" s="5" customFormat="1">
      <c r="A90" s="77">
        <v>13</v>
      </c>
      <c r="B90" s="58" t="s">
        <v>759</v>
      </c>
      <c r="C90" s="1">
        <v>2017</v>
      </c>
      <c r="D90" s="73">
        <v>200</v>
      </c>
    </row>
    <row r="91" spans="1:4" s="5" customFormat="1" ht="13.5" customHeight="1">
      <c r="A91" s="77">
        <v>14</v>
      </c>
      <c r="B91" s="58" t="s">
        <v>760</v>
      </c>
      <c r="C91" s="171">
        <v>2017</v>
      </c>
      <c r="D91" s="59">
        <v>1845</v>
      </c>
    </row>
    <row r="92" spans="1:4">
      <c r="A92" s="667" t="s">
        <v>0</v>
      </c>
      <c r="B92" s="668"/>
      <c r="C92" s="669"/>
      <c r="D92" s="21">
        <f>SUM(D78:D91)</f>
        <v>10141.049999999999</v>
      </c>
    </row>
    <row r="93" spans="1:4" ht="12.75" customHeight="1">
      <c r="A93" s="666" t="s">
        <v>828</v>
      </c>
      <c r="B93" s="666"/>
      <c r="C93" s="666"/>
      <c r="D93" s="666"/>
    </row>
    <row r="94" spans="1:4" ht="12.75" customHeight="1">
      <c r="A94" s="80">
        <v>1</v>
      </c>
      <c r="B94" s="81" t="s">
        <v>183</v>
      </c>
      <c r="C94" s="80">
        <v>2013</v>
      </c>
      <c r="D94" s="82">
        <v>109</v>
      </c>
    </row>
    <row r="95" spans="1:4" ht="12.75" customHeight="1">
      <c r="A95" s="80">
        <v>2</v>
      </c>
      <c r="B95" s="81" t="s">
        <v>335</v>
      </c>
      <c r="C95" s="80">
        <v>2014</v>
      </c>
      <c r="D95" s="82">
        <v>379</v>
      </c>
    </row>
    <row r="96" spans="1:4" ht="12.75" customHeight="1">
      <c r="A96" s="80">
        <v>3</v>
      </c>
      <c r="B96" s="81" t="s">
        <v>414</v>
      </c>
      <c r="C96" s="80">
        <v>2014</v>
      </c>
      <c r="D96" s="82">
        <v>399</v>
      </c>
    </row>
    <row r="97" spans="1:6" ht="12.75" customHeight="1">
      <c r="A97" s="80">
        <v>4</v>
      </c>
      <c r="B97" s="81" t="s">
        <v>415</v>
      </c>
      <c r="C97" s="80">
        <v>2014</v>
      </c>
      <c r="D97" s="82">
        <v>429</v>
      </c>
    </row>
    <row r="98" spans="1:6">
      <c r="A98" s="80">
        <v>5</v>
      </c>
      <c r="B98" s="58" t="s">
        <v>336</v>
      </c>
      <c r="C98" s="1">
        <v>2014</v>
      </c>
      <c r="D98" s="59">
        <v>119</v>
      </c>
    </row>
    <row r="99" spans="1:6">
      <c r="A99" s="80">
        <v>6</v>
      </c>
      <c r="B99" s="58" t="s">
        <v>416</v>
      </c>
      <c r="C99" s="1">
        <v>2014</v>
      </c>
      <c r="D99" s="59">
        <v>329</v>
      </c>
    </row>
    <row r="100" spans="1:6">
      <c r="A100" s="80">
        <v>7</v>
      </c>
      <c r="B100" s="58" t="s">
        <v>337</v>
      </c>
      <c r="C100" s="1">
        <v>2014</v>
      </c>
      <c r="D100" s="59">
        <v>1099</v>
      </c>
    </row>
    <row r="101" spans="1:6">
      <c r="A101" s="80">
        <v>8</v>
      </c>
      <c r="B101" s="58" t="s">
        <v>417</v>
      </c>
      <c r="C101" s="1">
        <v>2015</v>
      </c>
      <c r="D101" s="59">
        <v>1390</v>
      </c>
    </row>
    <row r="102" spans="1:6" s="6" customFormat="1">
      <c r="A102" s="667" t="s">
        <v>0</v>
      </c>
      <c r="B102" s="668"/>
      <c r="C102" s="669"/>
      <c r="D102" s="21">
        <f>SUM(D94:D101)</f>
        <v>4253</v>
      </c>
    </row>
    <row r="103" spans="1:6" s="5" customFormat="1" ht="12.75" customHeight="1">
      <c r="A103" s="666" t="s">
        <v>822</v>
      </c>
      <c r="B103" s="666"/>
      <c r="C103" s="666"/>
      <c r="D103" s="666"/>
      <c r="F103" s="43"/>
    </row>
    <row r="104" spans="1:6" s="5" customFormat="1">
      <c r="A104" s="1">
        <v>1</v>
      </c>
      <c r="B104" s="76" t="s">
        <v>186</v>
      </c>
      <c r="C104" s="77">
        <v>2013</v>
      </c>
      <c r="D104" s="84">
        <v>2044</v>
      </c>
      <c r="F104" s="43"/>
    </row>
    <row r="105" spans="1:6" s="5" customFormat="1">
      <c r="A105" s="1">
        <v>2</v>
      </c>
      <c r="B105" s="58" t="s">
        <v>342</v>
      </c>
      <c r="C105" s="1">
        <v>2014</v>
      </c>
      <c r="D105" s="73">
        <v>1130</v>
      </c>
      <c r="F105" s="43"/>
    </row>
    <row r="106" spans="1:6" s="5" customFormat="1">
      <c r="A106" s="1">
        <v>3</v>
      </c>
      <c r="B106" s="58" t="s">
        <v>343</v>
      </c>
      <c r="C106" s="1">
        <v>2014</v>
      </c>
      <c r="D106" s="73">
        <v>175</v>
      </c>
      <c r="F106" s="43"/>
    </row>
    <row r="107" spans="1:6" s="5" customFormat="1">
      <c r="A107" s="1">
        <v>4</v>
      </c>
      <c r="B107" s="58" t="s">
        <v>420</v>
      </c>
      <c r="C107" s="1">
        <v>2015</v>
      </c>
      <c r="D107" s="73">
        <v>330</v>
      </c>
      <c r="F107" s="43"/>
    </row>
    <row r="108" spans="1:6" s="5" customFormat="1">
      <c r="A108" s="677" t="s">
        <v>0</v>
      </c>
      <c r="B108" s="677"/>
      <c r="C108" s="677"/>
      <c r="D108" s="21">
        <f>SUM(D104:D107)</f>
        <v>3679</v>
      </c>
    </row>
    <row r="109" spans="1:6" s="5" customFormat="1" ht="12.75" customHeight="1">
      <c r="A109" s="666" t="s">
        <v>823</v>
      </c>
      <c r="B109" s="666"/>
      <c r="C109" s="666"/>
      <c r="D109" s="666"/>
    </row>
    <row r="110" spans="1:6" s="5" customFormat="1">
      <c r="A110" s="1">
        <v>1</v>
      </c>
      <c r="B110" s="76" t="s">
        <v>188</v>
      </c>
      <c r="C110" s="8">
        <v>2013</v>
      </c>
      <c r="D110" s="85">
        <v>179</v>
      </c>
    </row>
    <row r="111" spans="1:6" s="5" customFormat="1">
      <c r="A111" s="1">
        <v>2</v>
      </c>
      <c r="B111" s="76" t="s">
        <v>189</v>
      </c>
      <c r="C111" s="8">
        <v>2013</v>
      </c>
      <c r="D111" s="85">
        <v>464.94</v>
      </c>
    </row>
    <row r="112" spans="1:6" s="5" customFormat="1">
      <c r="A112" s="1">
        <v>3</v>
      </c>
      <c r="B112" s="76" t="s">
        <v>351</v>
      </c>
      <c r="C112" s="8">
        <v>2014</v>
      </c>
      <c r="D112" s="85">
        <v>889</v>
      </c>
    </row>
    <row r="113" spans="1:4" s="5" customFormat="1">
      <c r="A113" s="1">
        <v>4</v>
      </c>
      <c r="B113" s="76" t="s">
        <v>352</v>
      </c>
      <c r="C113" s="8">
        <v>2014</v>
      </c>
      <c r="D113" s="85">
        <v>159</v>
      </c>
    </row>
    <row r="114" spans="1:4" s="5" customFormat="1">
      <c r="A114" s="1">
        <v>5</v>
      </c>
      <c r="B114" s="76" t="s">
        <v>353</v>
      </c>
      <c r="C114" s="8">
        <v>2014</v>
      </c>
      <c r="D114" s="85">
        <v>1268.99</v>
      </c>
    </row>
    <row r="115" spans="1:4" s="5" customFormat="1">
      <c r="A115" s="1">
        <v>6</v>
      </c>
      <c r="B115" s="76" t="s">
        <v>354</v>
      </c>
      <c r="C115" s="8">
        <v>2014</v>
      </c>
      <c r="D115" s="85">
        <v>159</v>
      </c>
    </row>
    <row r="116" spans="1:4" s="5" customFormat="1">
      <c r="A116" s="1">
        <v>7</v>
      </c>
      <c r="B116" s="58" t="s">
        <v>355</v>
      </c>
      <c r="C116" s="8">
        <v>2014</v>
      </c>
      <c r="D116" s="85">
        <v>280</v>
      </c>
    </row>
    <row r="117" spans="1:4" s="5" customFormat="1">
      <c r="A117" s="1">
        <v>8</v>
      </c>
      <c r="B117" s="58" t="s">
        <v>356</v>
      </c>
      <c r="C117" s="8">
        <v>2013</v>
      </c>
      <c r="D117" s="85">
        <v>2944</v>
      </c>
    </row>
    <row r="118" spans="1:4" s="5" customFormat="1">
      <c r="A118" s="1">
        <v>9</v>
      </c>
      <c r="B118" s="58" t="s">
        <v>483</v>
      </c>
      <c r="C118" s="8">
        <v>2016</v>
      </c>
      <c r="D118" s="85">
        <v>220</v>
      </c>
    </row>
    <row r="119" spans="1:4" s="5" customFormat="1">
      <c r="A119" s="1">
        <v>10</v>
      </c>
      <c r="B119" s="58" t="s">
        <v>484</v>
      </c>
      <c r="C119" s="8">
        <v>2016</v>
      </c>
      <c r="D119" s="85">
        <v>289</v>
      </c>
    </row>
    <row r="120" spans="1:4" s="5" customFormat="1">
      <c r="A120" s="1">
        <v>11</v>
      </c>
      <c r="B120" s="76" t="s">
        <v>776</v>
      </c>
      <c r="C120" s="8">
        <v>2017</v>
      </c>
      <c r="D120" s="85">
        <v>1000</v>
      </c>
    </row>
    <row r="121" spans="1:4" s="5" customFormat="1">
      <c r="A121" s="667" t="s">
        <v>0</v>
      </c>
      <c r="B121" s="668"/>
      <c r="C121" s="669"/>
      <c r="D121" s="86">
        <f>SUM(D110:D120)</f>
        <v>7852.93</v>
      </c>
    </row>
    <row r="122" spans="1:4" s="5" customFormat="1">
      <c r="A122" s="666" t="s">
        <v>829</v>
      </c>
      <c r="B122" s="666"/>
      <c r="C122" s="666"/>
      <c r="D122" s="666"/>
    </row>
    <row r="123" spans="1:4" s="5" customFormat="1">
      <c r="A123" s="1">
        <v>1</v>
      </c>
      <c r="B123" s="58" t="s">
        <v>194</v>
      </c>
      <c r="C123" s="1">
        <v>2013</v>
      </c>
      <c r="D123" s="73">
        <v>2944</v>
      </c>
    </row>
    <row r="124" spans="1:4" s="5" customFormat="1">
      <c r="A124" s="1">
        <v>2</v>
      </c>
      <c r="B124" s="58" t="s">
        <v>194</v>
      </c>
      <c r="C124" s="1">
        <v>2013</v>
      </c>
      <c r="D124" s="73">
        <v>2944</v>
      </c>
    </row>
    <row r="125" spans="1:4" s="5" customFormat="1">
      <c r="A125" s="1">
        <v>3</v>
      </c>
      <c r="B125" s="58" t="s">
        <v>357</v>
      </c>
      <c r="C125" s="1">
        <v>2014</v>
      </c>
      <c r="D125" s="73">
        <v>477</v>
      </c>
    </row>
    <row r="126" spans="1:4" s="5" customFormat="1">
      <c r="A126" s="1">
        <v>4</v>
      </c>
      <c r="B126" s="58" t="s">
        <v>358</v>
      </c>
      <c r="C126" s="1">
        <v>2014</v>
      </c>
      <c r="D126" s="73">
        <v>3798</v>
      </c>
    </row>
    <row r="127" spans="1:4" s="5" customFormat="1">
      <c r="A127" s="1">
        <v>5</v>
      </c>
      <c r="B127" s="58" t="s">
        <v>359</v>
      </c>
      <c r="C127" s="1">
        <v>2014</v>
      </c>
      <c r="D127" s="73">
        <v>259</v>
      </c>
    </row>
    <row r="128" spans="1:4" s="5" customFormat="1">
      <c r="A128" s="1">
        <v>6</v>
      </c>
      <c r="B128" s="58" t="s">
        <v>362</v>
      </c>
      <c r="C128" s="1">
        <v>2015</v>
      </c>
      <c r="D128" s="73">
        <v>269</v>
      </c>
    </row>
    <row r="129" spans="1:4" s="5" customFormat="1">
      <c r="A129" s="1">
        <v>7</v>
      </c>
      <c r="B129" s="58" t="s">
        <v>359</v>
      </c>
      <c r="C129" s="1">
        <v>2015</v>
      </c>
      <c r="D129" s="73">
        <v>330</v>
      </c>
    </row>
    <row r="130" spans="1:4" s="5" customFormat="1">
      <c r="A130" s="1">
        <v>8</v>
      </c>
      <c r="B130" s="58" t="s">
        <v>428</v>
      </c>
      <c r="C130" s="1">
        <v>2015</v>
      </c>
      <c r="D130" s="73">
        <v>7919.73</v>
      </c>
    </row>
    <row r="131" spans="1:4" s="5" customFormat="1">
      <c r="A131" s="1">
        <v>9</v>
      </c>
      <c r="B131" s="58" t="s">
        <v>427</v>
      </c>
      <c r="C131" s="1">
        <v>2015</v>
      </c>
      <c r="D131" s="73">
        <v>1655.91</v>
      </c>
    </row>
    <row r="132" spans="1:4" s="5" customFormat="1">
      <c r="A132" s="1">
        <v>10</v>
      </c>
      <c r="B132" s="58" t="s">
        <v>426</v>
      </c>
      <c r="C132" s="1">
        <v>2015</v>
      </c>
      <c r="D132" s="73">
        <v>12319.64</v>
      </c>
    </row>
    <row r="133" spans="1:4" s="5" customFormat="1">
      <c r="A133" s="1">
        <v>11</v>
      </c>
      <c r="B133" s="58" t="s">
        <v>424</v>
      </c>
      <c r="C133" s="1">
        <v>2015</v>
      </c>
      <c r="D133" s="73">
        <v>400</v>
      </c>
    </row>
    <row r="134" spans="1:4" s="5" customFormat="1">
      <c r="A134" s="1">
        <v>12</v>
      </c>
      <c r="B134" s="58" t="s">
        <v>488</v>
      </c>
      <c r="C134" s="1">
        <v>2016</v>
      </c>
      <c r="D134" s="74">
        <v>1459</v>
      </c>
    </row>
    <row r="135" spans="1:4" s="5" customFormat="1">
      <c r="A135" s="1">
        <v>13</v>
      </c>
      <c r="B135" s="58" t="s">
        <v>489</v>
      </c>
      <c r="C135" s="1">
        <v>2016</v>
      </c>
      <c r="D135" s="74">
        <v>30900</v>
      </c>
    </row>
    <row r="136" spans="1:4" s="5" customFormat="1">
      <c r="A136" s="1">
        <v>14</v>
      </c>
      <c r="B136" s="58" t="s">
        <v>490</v>
      </c>
      <c r="C136" s="1">
        <v>2016</v>
      </c>
      <c r="D136" s="74">
        <v>1999</v>
      </c>
    </row>
    <row r="137" spans="1:4" s="5" customFormat="1">
      <c r="A137" s="1">
        <v>15</v>
      </c>
      <c r="B137" s="58" t="s">
        <v>491</v>
      </c>
      <c r="C137" s="1">
        <v>2016</v>
      </c>
      <c r="D137" s="74">
        <v>880</v>
      </c>
    </row>
    <row r="138" spans="1:4" s="5" customFormat="1">
      <c r="A138" s="1">
        <v>16</v>
      </c>
      <c r="B138" s="58" t="s">
        <v>492</v>
      </c>
      <c r="C138" s="1">
        <v>2016</v>
      </c>
      <c r="D138" s="74">
        <v>345</v>
      </c>
    </row>
    <row r="139" spans="1:4" s="5" customFormat="1">
      <c r="A139" s="1">
        <v>17</v>
      </c>
      <c r="B139" s="58" t="s">
        <v>493</v>
      </c>
      <c r="C139" s="1">
        <v>2016</v>
      </c>
      <c r="D139" s="74">
        <v>2650</v>
      </c>
    </row>
    <row r="140" spans="1:4" s="5" customFormat="1">
      <c r="A140" s="1">
        <v>18</v>
      </c>
      <c r="B140" s="58" t="s">
        <v>494</v>
      </c>
      <c r="C140" s="1">
        <v>2016</v>
      </c>
      <c r="D140" s="74">
        <v>1999</v>
      </c>
    </row>
    <row r="141" spans="1:4" s="5" customFormat="1">
      <c r="A141" s="1">
        <v>19</v>
      </c>
      <c r="B141" s="58" t="s">
        <v>495</v>
      </c>
      <c r="C141" s="1">
        <v>2016</v>
      </c>
      <c r="D141" s="73">
        <v>389</v>
      </c>
    </row>
    <row r="142" spans="1:4" s="5" customFormat="1">
      <c r="A142" s="1">
        <v>20</v>
      </c>
      <c r="B142" s="58" t="s">
        <v>496</v>
      </c>
      <c r="C142" s="1">
        <v>2016</v>
      </c>
      <c r="D142" s="73">
        <v>3300</v>
      </c>
    </row>
    <row r="143" spans="1:4" s="5" customFormat="1">
      <c r="A143" s="1">
        <v>21</v>
      </c>
      <c r="B143" s="58" t="s">
        <v>767</v>
      </c>
      <c r="C143" s="1">
        <v>2017</v>
      </c>
      <c r="D143" s="73">
        <v>1132.52</v>
      </c>
    </row>
    <row r="144" spans="1:4" s="5" customFormat="1">
      <c r="A144" s="1">
        <v>22</v>
      </c>
      <c r="B144" s="58" t="s">
        <v>768</v>
      </c>
      <c r="C144" s="1">
        <v>2017</v>
      </c>
      <c r="D144" s="73">
        <v>1526</v>
      </c>
    </row>
    <row r="145" spans="1:4" s="5" customFormat="1">
      <c r="A145" s="1">
        <v>23</v>
      </c>
      <c r="B145" s="58" t="s">
        <v>769</v>
      </c>
      <c r="C145" s="1">
        <v>2017</v>
      </c>
      <c r="D145" s="73">
        <v>5041.7700000000004</v>
      </c>
    </row>
    <row r="146" spans="1:4" s="5" customFormat="1">
      <c r="A146" s="1">
        <v>24</v>
      </c>
      <c r="B146" s="58" t="s">
        <v>424</v>
      </c>
      <c r="C146" s="1">
        <v>2017</v>
      </c>
      <c r="D146" s="73">
        <v>379</v>
      </c>
    </row>
    <row r="147" spans="1:4" s="5" customFormat="1">
      <c r="A147" s="1">
        <v>25</v>
      </c>
      <c r="B147" s="58" t="s">
        <v>770</v>
      </c>
      <c r="C147" s="1">
        <v>2017</v>
      </c>
      <c r="D147" s="73">
        <v>5499.99</v>
      </c>
    </row>
    <row r="148" spans="1:4" s="5" customFormat="1">
      <c r="A148" s="1">
        <v>26</v>
      </c>
      <c r="B148" s="58" t="s">
        <v>772</v>
      </c>
      <c r="C148" s="1">
        <v>2013</v>
      </c>
      <c r="D148" s="73">
        <v>3107.26</v>
      </c>
    </row>
    <row r="149" spans="1:4" s="5" customFormat="1">
      <c r="A149" s="1">
        <v>27</v>
      </c>
      <c r="B149" s="58" t="s">
        <v>182</v>
      </c>
      <c r="C149" s="1">
        <v>2013</v>
      </c>
      <c r="D149" s="73">
        <v>1220</v>
      </c>
    </row>
    <row r="150" spans="1:4" s="5" customFormat="1">
      <c r="A150" s="1">
        <v>28</v>
      </c>
      <c r="B150" s="58" t="s">
        <v>362</v>
      </c>
      <c r="C150" s="1">
        <v>2014</v>
      </c>
      <c r="D150" s="73">
        <v>239</v>
      </c>
    </row>
    <row r="151" spans="1:4" s="5" customFormat="1">
      <c r="A151" s="1">
        <v>29</v>
      </c>
      <c r="B151" s="58" t="s">
        <v>359</v>
      </c>
      <c r="C151" s="1">
        <v>2015</v>
      </c>
      <c r="D151" s="73">
        <v>330</v>
      </c>
    </row>
    <row r="152" spans="1:4" s="5" customFormat="1">
      <c r="A152" s="670" t="s">
        <v>0</v>
      </c>
      <c r="B152" s="671"/>
      <c r="C152" s="672"/>
      <c r="D152" s="86">
        <f>SUM(D123:D151)</f>
        <v>95712.82</v>
      </c>
    </row>
    <row r="153" spans="1:4" s="5" customFormat="1">
      <c r="A153" s="666" t="s">
        <v>824</v>
      </c>
      <c r="B153" s="666"/>
      <c r="C153" s="666"/>
      <c r="D153" s="666"/>
    </row>
    <row r="154" spans="1:4" s="5" customFormat="1">
      <c r="A154" s="1">
        <v>1</v>
      </c>
      <c r="B154" s="58" t="s">
        <v>252</v>
      </c>
      <c r="C154" s="1">
        <v>2013</v>
      </c>
      <c r="D154" s="73">
        <v>2234.96</v>
      </c>
    </row>
    <row r="155" spans="1:4" s="5" customFormat="1" ht="12.75" customHeight="1">
      <c r="A155" s="1">
        <v>2</v>
      </c>
      <c r="B155" s="58" t="s">
        <v>375</v>
      </c>
      <c r="C155" s="1">
        <v>2014</v>
      </c>
      <c r="D155" s="73">
        <v>1625.2</v>
      </c>
    </row>
    <row r="156" spans="1:4" s="5" customFormat="1" ht="12.75" customHeight="1">
      <c r="A156" s="1">
        <v>3</v>
      </c>
      <c r="B156" s="58" t="s">
        <v>430</v>
      </c>
      <c r="C156" s="1">
        <v>2015</v>
      </c>
      <c r="D156" s="73">
        <v>2469.1</v>
      </c>
    </row>
    <row r="157" spans="1:4" s="5" customFormat="1" ht="12.75" customHeight="1">
      <c r="A157" s="1">
        <v>4</v>
      </c>
      <c r="B157" s="58" t="s">
        <v>430</v>
      </c>
      <c r="C157" s="1">
        <v>2015</v>
      </c>
      <c r="D157" s="73">
        <v>2469.1</v>
      </c>
    </row>
    <row r="158" spans="1:4" s="5" customFormat="1" ht="12.75" customHeight="1">
      <c r="A158" s="1">
        <v>5</v>
      </c>
      <c r="B158" s="58" t="s">
        <v>431</v>
      </c>
      <c r="C158" s="1">
        <v>2015</v>
      </c>
      <c r="D158" s="73">
        <v>2113.8200000000002</v>
      </c>
    </row>
    <row r="159" spans="1:4" s="5" customFormat="1" ht="12.75" customHeight="1">
      <c r="A159" s="1">
        <v>6</v>
      </c>
      <c r="B159" s="58" t="s">
        <v>432</v>
      </c>
      <c r="C159" s="1">
        <v>2015</v>
      </c>
      <c r="D159" s="73">
        <v>1853.66</v>
      </c>
    </row>
    <row r="160" spans="1:4" s="5" customFormat="1" ht="12.75" customHeight="1">
      <c r="A160" s="1">
        <v>7</v>
      </c>
      <c r="B160" s="58" t="s">
        <v>525</v>
      </c>
      <c r="C160" s="1">
        <v>2016</v>
      </c>
      <c r="D160" s="74">
        <v>2219.5100000000002</v>
      </c>
    </row>
    <row r="161" spans="1:4" s="5" customFormat="1" ht="12.75" customHeight="1">
      <c r="A161" s="1">
        <v>8</v>
      </c>
      <c r="B161" s="58" t="s">
        <v>526</v>
      </c>
      <c r="C161" s="1">
        <v>2016</v>
      </c>
      <c r="D161" s="74">
        <v>2177.2399999999998</v>
      </c>
    </row>
    <row r="162" spans="1:4" s="5" customFormat="1" ht="12.75" customHeight="1">
      <c r="A162" s="1">
        <v>9</v>
      </c>
      <c r="B162" s="58" t="s">
        <v>527</v>
      </c>
      <c r="C162" s="1">
        <v>2016</v>
      </c>
      <c r="D162" s="74">
        <v>4500</v>
      </c>
    </row>
    <row r="163" spans="1:4" s="5" customFormat="1">
      <c r="A163" s="1">
        <v>10</v>
      </c>
      <c r="B163" s="58" t="s">
        <v>961</v>
      </c>
      <c r="C163" s="1">
        <v>2017</v>
      </c>
      <c r="D163" s="73">
        <v>3054.47</v>
      </c>
    </row>
    <row r="164" spans="1:4" s="5" customFormat="1">
      <c r="A164" s="670" t="s">
        <v>0</v>
      </c>
      <c r="B164" s="671"/>
      <c r="C164" s="672"/>
      <c r="D164" s="86">
        <f>SUM(D154:D163)</f>
        <v>24717.06</v>
      </c>
    </row>
    <row r="165" spans="1:4" s="5" customFormat="1">
      <c r="A165" s="666" t="s">
        <v>825</v>
      </c>
      <c r="B165" s="666"/>
      <c r="C165" s="666"/>
      <c r="D165" s="666"/>
    </row>
    <row r="166" spans="1:4" s="5" customFormat="1" ht="25.5">
      <c r="A166" s="1">
        <v>1</v>
      </c>
      <c r="B166" s="76" t="s">
        <v>195</v>
      </c>
      <c r="C166" s="77">
        <v>2013</v>
      </c>
      <c r="D166" s="84">
        <v>52831.64</v>
      </c>
    </row>
    <row r="167" spans="1:4" s="5" customFormat="1">
      <c r="A167" s="1">
        <v>2</v>
      </c>
      <c r="B167" s="58" t="s">
        <v>196</v>
      </c>
      <c r="C167" s="1">
        <v>2013</v>
      </c>
      <c r="D167" s="73">
        <v>2944</v>
      </c>
    </row>
    <row r="168" spans="1:4" s="5" customFormat="1">
      <c r="A168" s="1">
        <v>3</v>
      </c>
      <c r="B168" s="58" t="s">
        <v>197</v>
      </c>
      <c r="C168" s="1">
        <v>2013</v>
      </c>
      <c r="D168" s="73">
        <v>3161</v>
      </c>
    </row>
    <row r="169" spans="1:4" s="5" customFormat="1">
      <c r="A169" s="1">
        <v>4</v>
      </c>
      <c r="B169" s="58" t="s">
        <v>198</v>
      </c>
      <c r="C169" s="1">
        <v>2013</v>
      </c>
      <c r="D169" s="73">
        <v>630</v>
      </c>
    </row>
    <row r="170" spans="1:4" s="5" customFormat="1">
      <c r="A170" s="1">
        <v>5</v>
      </c>
      <c r="B170" s="58" t="s">
        <v>199</v>
      </c>
      <c r="C170" s="1">
        <v>2013</v>
      </c>
      <c r="D170" s="73">
        <v>330</v>
      </c>
    </row>
    <row r="171" spans="1:4" s="5" customFormat="1">
      <c r="A171" s="1">
        <v>6</v>
      </c>
      <c r="B171" s="58" t="s">
        <v>200</v>
      </c>
      <c r="C171" s="1">
        <v>2014</v>
      </c>
      <c r="D171" s="73">
        <v>3075</v>
      </c>
    </row>
    <row r="172" spans="1:4" s="5" customFormat="1">
      <c r="A172" s="1">
        <v>7</v>
      </c>
      <c r="B172" s="58" t="s">
        <v>443</v>
      </c>
      <c r="C172" s="1">
        <v>2014</v>
      </c>
      <c r="D172" s="73">
        <v>3493.2</v>
      </c>
    </row>
    <row r="173" spans="1:4" s="5" customFormat="1">
      <c r="A173" s="1">
        <v>8</v>
      </c>
      <c r="B173" s="58" t="s">
        <v>442</v>
      </c>
      <c r="C173" s="1">
        <v>2014</v>
      </c>
      <c r="D173" s="73">
        <v>1794.57</v>
      </c>
    </row>
    <row r="174" spans="1:4" s="5" customFormat="1">
      <c r="A174" s="1">
        <v>9</v>
      </c>
      <c r="B174" s="58" t="s">
        <v>441</v>
      </c>
      <c r="C174" s="1">
        <v>2014</v>
      </c>
      <c r="D174" s="73">
        <v>3270.57</v>
      </c>
    </row>
    <row r="175" spans="1:4" s="5" customFormat="1">
      <c r="A175" s="1">
        <v>10</v>
      </c>
      <c r="B175" s="58" t="s">
        <v>440</v>
      </c>
      <c r="C175" s="1">
        <v>2014</v>
      </c>
      <c r="D175" s="73">
        <v>3493.2</v>
      </c>
    </row>
    <row r="176" spans="1:4" s="5" customFormat="1">
      <c r="A176" s="1">
        <v>11</v>
      </c>
      <c r="B176" s="58" t="s">
        <v>439</v>
      </c>
      <c r="C176" s="1">
        <v>2014</v>
      </c>
      <c r="D176" s="73">
        <v>3270.57</v>
      </c>
    </row>
    <row r="177" spans="1:4" s="5" customFormat="1">
      <c r="A177" s="1">
        <v>12</v>
      </c>
      <c r="B177" s="58" t="s">
        <v>438</v>
      </c>
      <c r="C177" s="1">
        <v>2014</v>
      </c>
      <c r="D177" s="73">
        <v>680.01</v>
      </c>
    </row>
    <row r="178" spans="1:4" s="5" customFormat="1">
      <c r="A178" s="1">
        <v>13</v>
      </c>
      <c r="B178" s="58" t="s">
        <v>448</v>
      </c>
      <c r="C178" s="1">
        <v>2015</v>
      </c>
      <c r="D178" s="73">
        <v>330</v>
      </c>
    </row>
    <row r="179" spans="1:4" s="5" customFormat="1">
      <c r="A179" s="1">
        <v>14</v>
      </c>
      <c r="B179" s="58" t="s">
        <v>447</v>
      </c>
      <c r="C179" s="1">
        <v>2015</v>
      </c>
      <c r="D179" s="73">
        <v>3493.2</v>
      </c>
    </row>
    <row r="180" spans="1:4" s="5" customFormat="1">
      <c r="A180" s="1">
        <v>15</v>
      </c>
      <c r="B180" s="58" t="s">
        <v>446</v>
      </c>
      <c r="C180" s="1">
        <v>2015</v>
      </c>
      <c r="D180" s="73">
        <v>3270.57</v>
      </c>
    </row>
    <row r="181" spans="1:4" s="5" customFormat="1">
      <c r="A181" s="1">
        <v>16</v>
      </c>
      <c r="B181" s="58" t="s">
        <v>445</v>
      </c>
      <c r="C181" s="1">
        <v>2015</v>
      </c>
      <c r="D181" s="73">
        <v>1521.51</v>
      </c>
    </row>
    <row r="182" spans="1:4" s="5" customFormat="1">
      <c r="A182" s="1">
        <v>17</v>
      </c>
      <c r="B182" s="58" t="s">
        <v>444</v>
      </c>
      <c r="C182" s="1">
        <v>2015</v>
      </c>
      <c r="D182" s="73">
        <v>1455.09</v>
      </c>
    </row>
    <row r="183" spans="1:4" s="5" customFormat="1">
      <c r="A183" s="1">
        <v>18</v>
      </c>
      <c r="B183" s="58" t="s">
        <v>449</v>
      </c>
      <c r="C183" s="1">
        <v>2015</v>
      </c>
      <c r="D183" s="73">
        <v>2703.54</v>
      </c>
    </row>
    <row r="184" spans="1:4" s="5" customFormat="1" ht="25.5">
      <c r="A184" s="1">
        <v>19</v>
      </c>
      <c r="B184" s="58" t="s">
        <v>528</v>
      </c>
      <c r="C184" s="1">
        <v>2016</v>
      </c>
      <c r="D184" s="74">
        <v>3493.2</v>
      </c>
    </row>
    <row r="185" spans="1:4" s="5" customFormat="1">
      <c r="A185" s="1">
        <v>20</v>
      </c>
      <c r="B185" s="58" t="s">
        <v>529</v>
      </c>
      <c r="C185" s="1">
        <v>2016</v>
      </c>
      <c r="D185" s="74">
        <v>3393.57</v>
      </c>
    </row>
    <row r="186" spans="1:4" s="5" customFormat="1" ht="25.5">
      <c r="A186" s="1">
        <v>21</v>
      </c>
      <c r="B186" s="58" t="s">
        <v>530</v>
      </c>
      <c r="C186" s="1">
        <v>2016</v>
      </c>
      <c r="D186" s="74">
        <v>7257</v>
      </c>
    </row>
    <row r="187" spans="1:4" s="5" customFormat="1">
      <c r="A187" s="1">
        <v>22</v>
      </c>
      <c r="B187" s="58" t="s">
        <v>457</v>
      </c>
      <c r="C187" s="1">
        <v>2015</v>
      </c>
      <c r="D187" s="73">
        <v>330</v>
      </c>
    </row>
    <row r="188" spans="1:4" s="5" customFormat="1" ht="12.75" customHeight="1">
      <c r="A188" s="670" t="s">
        <v>0</v>
      </c>
      <c r="B188" s="671"/>
      <c r="C188" s="672"/>
      <c r="D188" s="86">
        <f>SUM(D166:D187)</f>
        <v>106221.44</v>
      </c>
    </row>
    <row r="189" spans="1:4" s="5" customFormat="1">
      <c r="A189" s="666" t="s">
        <v>830</v>
      </c>
      <c r="B189" s="666"/>
      <c r="C189" s="666"/>
      <c r="D189" s="666"/>
    </row>
    <row r="190" spans="1:4" s="5" customFormat="1">
      <c r="A190" s="1">
        <v>1</v>
      </c>
      <c r="B190" s="76" t="s">
        <v>202</v>
      </c>
      <c r="C190" s="77">
        <v>2013</v>
      </c>
      <c r="D190" s="84">
        <v>1400</v>
      </c>
    </row>
    <row r="191" spans="1:4" s="5" customFormat="1">
      <c r="A191" s="1">
        <v>2</v>
      </c>
      <c r="B191" s="58" t="s">
        <v>462</v>
      </c>
      <c r="C191" s="1">
        <v>2013</v>
      </c>
      <c r="D191" s="73">
        <v>11540</v>
      </c>
    </row>
    <row r="192" spans="1:4" s="5" customFormat="1">
      <c r="A192" s="1">
        <v>3</v>
      </c>
      <c r="B192" s="58" t="s">
        <v>179</v>
      </c>
      <c r="C192" s="1">
        <v>2014</v>
      </c>
      <c r="D192" s="73">
        <v>2900</v>
      </c>
    </row>
    <row r="193" spans="1:4" s="5" customFormat="1">
      <c r="A193" s="1">
        <v>4</v>
      </c>
      <c r="B193" s="58" t="s">
        <v>371</v>
      </c>
      <c r="C193" s="1">
        <v>2014</v>
      </c>
      <c r="D193" s="73">
        <v>307.5</v>
      </c>
    </row>
    <row r="194" spans="1:4" s="5" customFormat="1">
      <c r="A194" s="1">
        <v>5</v>
      </c>
      <c r="B194" s="58" t="s">
        <v>372</v>
      </c>
      <c r="C194" s="1">
        <v>2014</v>
      </c>
      <c r="D194" s="73">
        <v>3480</v>
      </c>
    </row>
    <row r="195" spans="1:4" s="5" customFormat="1">
      <c r="A195" s="1">
        <v>6</v>
      </c>
      <c r="B195" s="58" t="s">
        <v>461</v>
      </c>
      <c r="C195" s="1">
        <v>2015</v>
      </c>
      <c r="D195" s="73">
        <v>1695</v>
      </c>
    </row>
    <row r="196" spans="1:4" s="5" customFormat="1">
      <c r="A196" s="1">
        <v>7</v>
      </c>
      <c r="B196" s="58" t="s">
        <v>338</v>
      </c>
      <c r="C196" s="1">
        <v>2015</v>
      </c>
      <c r="D196" s="73">
        <v>229</v>
      </c>
    </row>
    <row r="197" spans="1:4" s="5" customFormat="1">
      <c r="A197" s="1">
        <v>8</v>
      </c>
      <c r="B197" s="58" t="s">
        <v>461</v>
      </c>
      <c r="C197" s="1">
        <v>2015</v>
      </c>
      <c r="D197" s="73">
        <v>1310</v>
      </c>
    </row>
    <row r="198" spans="1:4" s="5" customFormat="1">
      <c r="A198" s="1">
        <v>9</v>
      </c>
      <c r="B198" s="58" t="s">
        <v>371</v>
      </c>
      <c r="C198" s="1">
        <v>2015</v>
      </c>
      <c r="D198" s="73">
        <v>260</v>
      </c>
    </row>
    <row r="199" spans="1:4" s="5" customFormat="1">
      <c r="A199" s="1">
        <v>10</v>
      </c>
      <c r="B199" s="58" t="s">
        <v>460</v>
      </c>
      <c r="C199" s="1">
        <v>2015</v>
      </c>
      <c r="D199" s="73">
        <v>2000</v>
      </c>
    </row>
    <row r="200" spans="1:4" s="5" customFormat="1">
      <c r="A200" s="1">
        <v>11</v>
      </c>
      <c r="B200" s="58" t="s">
        <v>466</v>
      </c>
      <c r="C200" s="1">
        <v>2015</v>
      </c>
      <c r="D200" s="73">
        <v>660</v>
      </c>
    </row>
    <row r="201" spans="1:4" s="5" customFormat="1">
      <c r="A201" s="1">
        <v>12</v>
      </c>
      <c r="B201" s="58" t="s">
        <v>465</v>
      </c>
      <c r="C201" s="1">
        <v>2016</v>
      </c>
      <c r="D201" s="73">
        <v>1808.95</v>
      </c>
    </row>
    <row r="202" spans="1:4" s="5" customFormat="1">
      <c r="A202" s="1">
        <v>13</v>
      </c>
      <c r="B202" s="58" t="s">
        <v>463</v>
      </c>
      <c r="C202" s="1">
        <v>2016</v>
      </c>
      <c r="D202" s="73">
        <v>548.75</v>
      </c>
    </row>
    <row r="203" spans="1:4" s="5" customFormat="1">
      <c r="A203" s="1">
        <v>14</v>
      </c>
      <c r="B203" s="58" t="s">
        <v>464</v>
      </c>
      <c r="C203" s="1">
        <v>2016</v>
      </c>
      <c r="D203" s="73">
        <v>1808.95</v>
      </c>
    </row>
    <row r="204" spans="1:4" s="5" customFormat="1">
      <c r="A204" s="1">
        <v>15</v>
      </c>
      <c r="B204" s="58" t="s">
        <v>463</v>
      </c>
      <c r="C204" s="1">
        <v>2016</v>
      </c>
      <c r="D204" s="73">
        <v>548.75</v>
      </c>
    </row>
    <row r="205" spans="1:4" s="5" customFormat="1">
      <c r="A205" s="1">
        <v>16</v>
      </c>
      <c r="B205" s="75" t="s">
        <v>543</v>
      </c>
      <c r="C205" s="1">
        <v>2016</v>
      </c>
      <c r="D205" s="74">
        <v>1977</v>
      </c>
    </row>
    <row r="206" spans="1:4" s="5" customFormat="1" ht="13.5" customHeight="1">
      <c r="A206" s="87"/>
      <c r="B206" s="87" t="s">
        <v>0</v>
      </c>
      <c r="C206" s="8"/>
      <c r="D206" s="86">
        <f>SUM(D190:D205)</f>
        <v>32473.9</v>
      </c>
    </row>
    <row r="207" spans="1:4" s="5" customFormat="1">
      <c r="A207" s="666" t="s">
        <v>827</v>
      </c>
      <c r="B207" s="666"/>
      <c r="C207" s="666"/>
      <c r="D207" s="666"/>
    </row>
    <row r="208" spans="1:4" s="5" customFormat="1">
      <c r="A208" s="1">
        <v>1</v>
      </c>
      <c r="B208" s="58" t="s">
        <v>434</v>
      </c>
      <c r="C208" s="8">
        <v>2013</v>
      </c>
      <c r="D208" s="85">
        <v>3444</v>
      </c>
    </row>
    <row r="209" spans="1:4" s="5" customFormat="1">
      <c r="A209" s="1">
        <v>2</v>
      </c>
      <c r="B209" s="58" t="s">
        <v>179</v>
      </c>
      <c r="C209" s="8">
        <v>2014</v>
      </c>
      <c r="D209" s="85">
        <v>3470</v>
      </c>
    </row>
    <row r="210" spans="1:4" s="5" customFormat="1">
      <c r="A210" s="1">
        <v>3</v>
      </c>
      <c r="B210" s="58" t="s">
        <v>179</v>
      </c>
      <c r="C210" s="8">
        <v>2014</v>
      </c>
      <c r="D210" s="85">
        <v>3470</v>
      </c>
    </row>
    <row r="211" spans="1:4" s="5" customFormat="1">
      <c r="A211" s="1">
        <v>4</v>
      </c>
      <c r="B211" s="58" t="s">
        <v>435</v>
      </c>
      <c r="C211" s="8">
        <v>2015</v>
      </c>
      <c r="D211" s="85">
        <v>3400</v>
      </c>
    </row>
    <row r="212" spans="1:4" s="5" customFormat="1">
      <c r="A212" s="1">
        <v>5</v>
      </c>
      <c r="B212" s="88" t="s">
        <v>436</v>
      </c>
      <c r="C212" s="89">
        <v>2015</v>
      </c>
      <c r="D212" s="90">
        <v>3400</v>
      </c>
    </row>
    <row r="213" spans="1:4" s="5" customFormat="1">
      <c r="A213" s="1">
        <v>6</v>
      </c>
      <c r="B213" s="58" t="s">
        <v>471</v>
      </c>
      <c r="C213" s="1">
        <v>2016</v>
      </c>
      <c r="D213" s="74">
        <v>3340</v>
      </c>
    </row>
    <row r="214" spans="1:4" s="5" customFormat="1">
      <c r="A214" s="1">
        <v>7</v>
      </c>
      <c r="B214" s="58" t="s">
        <v>472</v>
      </c>
      <c r="C214" s="1">
        <v>2016</v>
      </c>
      <c r="D214" s="74">
        <v>3340</v>
      </c>
    </row>
    <row r="215" spans="1:4" s="5" customFormat="1">
      <c r="A215" s="1">
        <v>8</v>
      </c>
      <c r="B215" s="58" t="s">
        <v>372</v>
      </c>
      <c r="C215" s="1">
        <v>2016</v>
      </c>
      <c r="D215" s="74">
        <v>3070</v>
      </c>
    </row>
    <row r="216" spans="1:4" s="5" customFormat="1">
      <c r="A216" s="1">
        <v>9</v>
      </c>
      <c r="B216" s="58" t="s">
        <v>473</v>
      </c>
      <c r="C216" s="1">
        <v>2016</v>
      </c>
      <c r="D216" s="74">
        <v>450</v>
      </c>
    </row>
    <row r="217" spans="1:4" s="5" customFormat="1">
      <c r="A217" s="1">
        <v>10</v>
      </c>
      <c r="B217" s="58" t="s">
        <v>1047</v>
      </c>
      <c r="C217" s="1"/>
      <c r="D217" s="74">
        <v>1850</v>
      </c>
    </row>
    <row r="218" spans="1:4" s="5" customFormat="1">
      <c r="A218" s="1">
        <v>11</v>
      </c>
      <c r="B218" s="58" t="s">
        <v>1048</v>
      </c>
      <c r="C218" s="1"/>
      <c r="D218" s="74">
        <v>1650</v>
      </c>
    </row>
    <row r="219" spans="1:4" s="5" customFormat="1">
      <c r="A219" s="1">
        <v>12</v>
      </c>
      <c r="B219" s="58" t="s">
        <v>1049</v>
      </c>
      <c r="C219" s="1"/>
      <c r="D219" s="74">
        <v>600</v>
      </c>
    </row>
    <row r="220" spans="1:4" s="5" customFormat="1">
      <c r="A220" s="1">
        <v>13</v>
      </c>
      <c r="B220" s="58" t="s">
        <v>1050</v>
      </c>
      <c r="C220" s="1"/>
      <c r="D220" s="74">
        <v>500</v>
      </c>
    </row>
    <row r="221" spans="1:4" s="5" customFormat="1">
      <c r="A221" s="1">
        <v>14</v>
      </c>
      <c r="B221" s="58" t="s">
        <v>1053</v>
      </c>
      <c r="C221" s="1"/>
      <c r="D221" s="74">
        <v>650</v>
      </c>
    </row>
    <row r="222" spans="1:4" s="5" customFormat="1">
      <c r="A222" s="1">
        <v>15</v>
      </c>
      <c r="B222" s="58" t="s">
        <v>1054</v>
      </c>
      <c r="C222" s="1"/>
      <c r="D222" s="74">
        <v>3451</v>
      </c>
    </row>
    <row r="223" spans="1:4" s="5" customFormat="1">
      <c r="A223" s="1">
        <v>16</v>
      </c>
      <c r="B223" s="58" t="s">
        <v>1055</v>
      </c>
      <c r="C223" s="1"/>
      <c r="D223" s="74">
        <v>1150</v>
      </c>
    </row>
    <row r="224" spans="1:4" s="5" customFormat="1">
      <c r="A224" s="1">
        <v>17</v>
      </c>
      <c r="B224" s="58" t="s">
        <v>1056</v>
      </c>
      <c r="C224" s="1"/>
      <c r="D224" s="74">
        <v>3499</v>
      </c>
    </row>
    <row r="225" spans="1:4" s="5" customFormat="1">
      <c r="A225" s="1">
        <v>18</v>
      </c>
      <c r="B225" s="58" t="s">
        <v>1057</v>
      </c>
      <c r="C225" s="1"/>
      <c r="D225" s="74">
        <v>1050</v>
      </c>
    </row>
    <row r="226" spans="1:4" s="5" customFormat="1">
      <c r="A226" s="1">
        <v>19</v>
      </c>
      <c r="B226" s="58" t="s">
        <v>1058</v>
      </c>
      <c r="C226" s="1"/>
      <c r="D226" s="74">
        <v>140</v>
      </c>
    </row>
    <row r="227" spans="1:4" s="5" customFormat="1" ht="25.5">
      <c r="A227" s="1">
        <v>20</v>
      </c>
      <c r="B227" s="58" t="s">
        <v>1063</v>
      </c>
      <c r="C227" s="1"/>
      <c r="D227" s="74">
        <v>4635</v>
      </c>
    </row>
    <row r="228" spans="1:4" s="5" customFormat="1">
      <c r="A228" s="1">
        <v>21</v>
      </c>
      <c r="B228" s="58" t="s">
        <v>1064</v>
      </c>
      <c r="C228" s="1"/>
      <c r="D228" s="74">
        <v>1365</v>
      </c>
    </row>
    <row r="229" spans="1:4" s="5" customFormat="1">
      <c r="A229" s="1">
        <v>22</v>
      </c>
      <c r="B229" s="58" t="s">
        <v>1059</v>
      </c>
      <c r="C229" s="1"/>
      <c r="D229" s="74">
        <v>2488</v>
      </c>
    </row>
    <row r="230" spans="1:4" s="5" customFormat="1">
      <c r="A230" s="1">
        <v>23</v>
      </c>
      <c r="B230" s="58" t="s">
        <v>1060</v>
      </c>
      <c r="C230" s="1"/>
      <c r="D230" s="74">
        <v>1889</v>
      </c>
    </row>
    <row r="231" spans="1:4" s="5" customFormat="1">
      <c r="A231" s="87"/>
      <c r="B231" s="91" t="s">
        <v>0</v>
      </c>
      <c r="C231" s="8"/>
      <c r="D231" s="86">
        <f>SUM(D208:D230)</f>
        <v>52301</v>
      </c>
    </row>
    <row r="232" spans="1:4" s="5" customFormat="1">
      <c r="A232" s="49"/>
      <c r="B232" s="50"/>
      <c r="C232" s="51"/>
      <c r="D232" s="52"/>
    </row>
    <row r="233" spans="1:4" s="5" customFormat="1">
      <c r="A233" s="676" t="s">
        <v>1</v>
      </c>
      <c r="B233" s="676"/>
      <c r="C233" s="676"/>
      <c r="D233" s="676"/>
    </row>
    <row r="234" spans="1:4" s="5" customFormat="1" ht="25.5">
      <c r="A234" s="2" t="s">
        <v>13</v>
      </c>
      <c r="B234" s="2" t="s">
        <v>14</v>
      </c>
      <c r="C234" s="2" t="s">
        <v>15</v>
      </c>
      <c r="D234" s="9" t="s">
        <v>16</v>
      </c>
    </row>
    <row r="235" spans="1:4" ht="12.75" customHeight="1">
      <c r="A235" s="673" t="s">
        <v>177</v>
      </c>
      <c r="B235" s="674"/>
      <c r="C235" s="674"/>
      <c r="D235" s="675"/>
    </row>
    <row r="236" spans="1:4" s="5" customFormat="1">
      <c r="A236" s="1">
        <v>1</v>
      </c>
      <c r="B236" s="58" t="s">
        <v>315</v>
      </c>
      <c r="C236" s="1">
        <v>2015</v>
      </c>
      <c r="D236" s="74">
        <v>6455</v>
      </c>
    </row>
    <row r="237" spans="1:4" s="5" customFormat="1">
      <c r="A237" s="80">
        <v>2</v>
      </c>
      <c r="B237" s="58" t="s">
        <v>517</v>
      </c>
      <c r="C237" s="1">
        <v>2016</v>
      </c>
      <c r="D237" s="74">
        <v>1999</v>
      </c>
    </row>
    <row r="238" spans="1:4" s="5" customFormat="1">
      <c r="A238" s="1">
        <v>3</v>
      </c>
      <c r="B238" s="58" t="s">
        <v>805</v>
      </c>
      <c r="C238" s="1">
        <v>2017</v>
      </c>
      <c r="D238" s="74">
        <v>2777</v>
      </c>
    </row>
    <row r="239" spans="1:4" s="5" customFormat="1">
      <c r="A239" s="1">
        <v>4</v>
      </c>
      <c r="B239" s="58" t="s">
        <v>801</v>
      </c>
      <c r="C239" s="1">
        <v>2015</v>
      </c>
      <c r="D239" s="73">
        <v>1167.99</v>
      </c>
    </row>
    <row r="240" spans="1:4" s="5" customFormat="1">
      <c r="A240" s="477">
        <v>5</v>
      </c>
      <c r="B240" s="58" t="s">
        <v>802</v>
      </c>
      <c r="C240" s="1">
        <v>2015</v>
      </c>
      <c r="D240" s="73">
        <v>2259</v>
      </c>
    </row>
    <row r="241" spans="1:4" s="5" customFormat="1">
      <c r="A241" s="1">
        <v>6</v>
      </c>
      <c r="B241" s="58" t="s">
        <v>803</v>
      </c>
      <c r="C241" s="1">
        <v>2017</v>
      </c>
      <c r="D241" s="73">
        <v>1790</v>
      </c>
    </row>
    <row r="242" spans="1:4" s="5" customFormat="1">
      <c r="A242" s="1">
        <v>7</v>
      </c>
      <c r="B242" s="96" t="s">
        <v>804</v>
      </c>
      <c r="C242" s="475">
        <v>2017</v>
      </c>
      <c r="D242" s="97">
        <v>355.99</v>
      </c>
    </row>
    <row r="243" spans="1:4" s="5" customFormat="1">
      <c r="A243" s="1"/>
      <c r="B243" s="75" t="s">
        <v>0</v>
      </c>
      <c r="C243" s="1"/>
      <c r="D243" s="21">
        <f>SUM(D236:D242)</f>
        <v>16803.98</v>
      </c>
    </row>
    <row r="244" spans="1:4" ht="13.5" customHeight="1">
      <c r="A244" s="666" t="s">
        <v>111</v>
      </c>
      <c r="B244" s="666"/>
      <c r="C244" s="666"/>
      <c r="D244" s="666"/>
    </row>
    <row r="245" spans="1:4" s="5" customFormat="1" ht="13.5" customHeight="1">
      <c r="A245" s="1"/>
      <c r="B245" s="75" t="s">
        <v>112</v>
      </c>
      <c r="C245" s="1"/>
      <c r="D245" s="21"/>
    </row>
    <row r="246" spans="1:4" s="5" customFormat="1" ht="13.5" customHeight="1">
      <c r="A246" s="666" t="s">
        <v>819</v>
      </c>
      <c r="B246" s="666"/>
      <c r="C246" s="666"/>
      <c r="D246" s="666"/>
    </row>
    <row r="247" spans="1:4" s="5" customFormat="1" ht="13.5" customHeight="1">
      <c r="A247" s="1">
        <v>1</v>
      </c>
      <c r="B247" s="58" t="s">
        <v>523</v>
      </c>
      <c r="C247" s="1">
        <v>2016</v>
      </c>
      <c r="D247" s="74">
        <v>4567.9799999999996</v>
      </c>
    </row>
    <row r="248" spans="1:4" s="5" customFormat="1">
      <c r="A248" s="1">
        <v>2</v>
      </c>
      <c r="B248" s="58" t="s">
        <v>546</v>
      </c>
      <c r="C248" s="1">
        <v>2017</v>
      </c>
      <c r="D248" s="74">
        <v>4800</v>
      </c>
    </row>
    <row r="249" spans="1:4" s="5" customFormat="1">
      <c r="A249" s="92"/>
      <c r="B249" s="92" t="s">
        <v>0</v>
      </c>
      <c r="C249" s="1"/>
      <c r="D249" s="21">
        <f>SUM(D247:D248)</f>
        <v>9367.98</v>
      </c>
    </row>
    <row r="250" spans="1:4" s="5" customFormat="1" ht="12.75" customHeight="1">
      <c r="A250" s="666" t="s">
        <v>820</v>
      </c>
      <c r="B250" s="666"/>
      <c r="C250" s="666"/>
      <c r="D250" s="666"/>
    </row>
    <row r="251" spans="1:4" s="5" customFormat="1" ht="13.5" customHeight="1">
      <c r="A251" s="1">
        <v>1</v>
      </c>
      <c r="B251" s="58" t="s">
        <v>761</v>
      </c>
      <c r="C251" s="1">
        <v>2017</v>
      </c>
      <c r="D251" s="223">
        <v>1524.98</v>
      </c>
    </row>
    <row r="252" spans="1:4">
      <c r="A252" s="1"/>
      <c r="B252" s="682" t="s">
        <v>0</v>
      </c>
      <c r="C252" s="684"/>
      <c r="D252" s="21">
        <f>SUM(D251:D251)</f>
        <v>1524.98</v>
      </c>
    </row>
    <row r="253" spans="1:4" ht="12.75" customHeight="1">
      <c r="A253" s="666" t="s">
        <v>821</v>
      </c>
      <c r="B253" s="666"/>
      <c r="C253" s="666"/>
      <c r="D253" s="666"/>
    </row>
    <row r="254" spans="1:4">
      <c r="A254" s="1">
        <v>1</v>
      </c>
      <c r="B254" s="58" t="s">
        <v>184</v>
      </c>
      <c r="C254" s="1">
        <v>2013</v>
      </c>
      <c r="D254" s="59">
        <v>2086.08</v>
      </c>
    </row>
    <row r="255" spans="1:4">
      <c r="A255" s="1">
        <v>2</v>
      </c>
      <c r="B255" s="58" t="s">
        <v>185</v>
      </c>
      <c r="C255" s="1">
        <v>2013</v>
      </c>
      <c r="D255" s="59">
        <v>578.59</v>
      </c>
    </row>
    <row r="256" spans="1:4">
      <c r="A256" s="1">
        <v>3</v>
      </c>
      <c r="B256" s="96" t="s">
        <v>763</v>
      </c>
      <c r="C256" s="231">
        <v>2014</v>
      </c>
      <c r="D256" s="97">
        <v>249</v>
      </c>
    </row>
    <row r="257" spans="1:6">
      <c r="A257" s="1">
        <v>4</v>
      </c>
      <c r="B257" s="96" t="s">
        <v>764</v>
      </c>
      <c r="C257" s="231">
        <v>2014</v>
      </c>
      <c r="D257" s="97">
        <v>249</v>
      </c>
    </row>
    <row r="258" spans="1:6">
      <c r="A258" s="1">
        <v>5</v>
      </c>
      <c r="B258" s="96" t="s">
        <v>333</v>
      </c>
      <c r="C258" s="231">
        <v>2014</v>
      </c>
      <c r="D258" s="82">
        <v>2299</v>
      </c>
    </row>
    <row r="259" spans="1:6">
      <c r="A259" s="1">
        <v>6</v>
      </c>
      <c r="B259" s="93" t="s">
        <v>418</v>
      </c>
      <c r="C259" s="94">
        <v>2015</v>
      </c>
      <c r="D259" s="95">
        <v>7480</v>
      </c>
    </row>
    <row r="260" spans="1:6">
      <c r="A260" s="1">
        <v>7</v>
      </c>
      <c r="B260" s="58" t="s">
        <v>480</v>
      </c>
      <c r="C260" s="1">
        <v>2016</v>
      </c>
      <c r="D260" s="74">
        <v>1700</v>
      </c>
    </row>
    <row r="261" spans="1:6" s="6" customFormat="1">
      <c r="A261" s="1"/>
      <c r="B261" s="75" t="s">
        <v>0</v>
      </c>
      <c r="C261" s="1"/>
      <c r="D261" s="21">
        <f>SUM(D254:D260)</f>
        <v>14641.67</v>
      </c>
    </row>
    <row r="262" spans="1:6" s="5" customFormat="1" ht="12.75" customHeight="1">
      <c r="A262" s="666" t="s">
        <v>822</v>
      </c>
      <c r="B262" s="666"/>
      <c r="C262" s="666"/>
      <c r="D262" s="666"/>
      <c r="F262" s="43"/>
    </row>
    <row r="263" spans="1:6" s="5" customFormat="1">
      <c r="A263" s="231">
        <v>1</v>
      </c>
      <c r="B263" s="96" t="s">
        <v>344</v>
      </c>
      <c r="C263" s="231">
        <v>2014</v>
      </c>
      <c r="D263" s="97">
        <v>1598.95</v>
      </c>
      <c r="F263" s="43"/>
    </row>
    <row r="264" spans="1:6" s="5" customFormat="1">
      <c r="A264" s="231">
        <v>2</v>
      </c>
      <c r="B264" s="96" t="s">
        <v>412</v>
      </c>
      <c r="C264" s="231">
        <v>2015</v>
      </c>
      <c r="D264" s="97">
        <v>2250</v>
      </c>
      <c r="F264" s="43"/>
    </row>
    <row r="265" spans="1:6" s="5" customFormat="1">
      <c r="A265" s="231">
        <v>3</v>
      </c>
      <c r="B265" s="326" t="s">
        <v>482</v>
      </c>
      <c r="C265" s="317">
        <v>2016</v>
      </c>
      <c r="D265" s="327">
        <v>1800</v>
      </c>
      <c r="F265" s="43"/>
    </row>
    <row r="266" spans="1:6" s="5" customFormat="1">
      <c r="A266" s="231">
        <v>4</v>
      </c>
      <c r="B266" s="328" t="s">
        <v>787</v>
      </c>
      <c r="C266" s="231">
        <v>2013</v>
      </c>
      <c r="D266" s="97">
        <v>2895.42</v>
      </c>
      <c r="F266" s="43"/>
    </row>
    <row r="267" spans="1:6" s="5" customFormat="1">
      <c r="A267" s="231">
        <v>5</v>
      </c>
      <c r="B267" s="326" t="s">
        <v>187</v>
      </c>
      <c r="C267" s="231">
        <v>2013</v>
      </c>
      <c r="D267" s="97">
        <v>1045.5</v>
      </c>
      <c r="F267" s="43"/>
    </row>
    <row r="268" spans="1:6" s="5" customFormat="1">
      <c r="A268" s="231">
        <v>6</v>
      </c>
      <c r="B268" s="326" t="s">
        <v>345</v>
      </c>
      <c r="C268" s="231">
        <v>2014</v>
      </c>
      <c r="D268" s="97">
        <v>330</v>
      </c>
      <c r="F268" s="43"/>
    </row>
    <row r="269" spans="1:6" s="5" customFormat="1">
      <c r="A269" s="231">
        <v>7</v>
      </c>
      <c r="B269" s="326" t="s">
        <v>788</v>
      </c>
      <c r="C269" s="231">
        <v>2014</v>
      </c>
      <c r="D269" s="97">
        <v>315</v>
      </c>
      <c r="F269" s="43"/>
    </row>
    <row r="270" spans="1:6" s="5" customFormat="1">
      <c r="A270" s="231">
        <v>8</v>
      </c>
      <c r="B270" s="326" t="s">
        <v>481</v>
      </c>
      <c r="C270" s="231">
        <v>2016</v>
      </c>
      <c r="D270" s="97">
        <v>235</v>
      </c>
      <c r="F270" s="43"/>
    </row>
    <row r="271" spans="1:6" s="5" customFormat="1">
      <c r="A271" s="231"/>
      <c r="B271" s="100" t="s">
        <v>0</v>
      </c>
      <c r="C271" s="231"/>
      <c r="D271" s="329">
        <f>SUM(D263:D270)</f>
        <v>10469.869999999999</v>
      </c>
    </row>
    <row r="272" spans="1:6" s="5" customFormat="1" ht="12.75" customHeight="1">
      <c r="A272" s="666" t="s">
        <v>823</v>
      </c>
      <c r="B272" s="666"/>
      <c r="C272" s="666"/>
      <c r="D272" s="666"/>
    </row>
    <row r="273" spans="1:4" s="5" customFormat="1">
      <c r="A273" s="1">
        <v>1</v>
      </c>
      <c r="B273" s="98" t="s">
        <v>184</v>
      </c>
      <c r="C273" s="8">
        <v>2013</v>
      </c>
      <c r="D273" s="85">
        <v>2086.08</v>
      </c>
    </row>
    <row r="274" spans="1:4" s="5" customFormat="1">
      <c r="A274" s="1">
        <v>2</v>
      </c>
      <c r="B274" s="58" t="s">
        <v>485</v>
      </c>
      <c r="C274" s="1">
        <v>2016</v>
      </c>
      <c r="D274" s="74">
        <v>1380</v>
      </c>
    </row>
    <row r="275" spans="1:4" s="5" customFormat="1">
      <c r="A275" s="1">
        <v>3</v>
      </c>
      <c r="B275" s="58" t="s">
        <v>486</v>
      </c>
      <c r="C275" s="1">
        <v>2016</v>
      </c>
      <c r="D275" s="74">
        <v>3000</v>
      </c>
    </row>
    <row r="276" spans="1:4" s="5" customFormat="1">
      <c r="A276" s="1">
        <v>4</v>
      </c>
      <c r="B276" s="96" t="s">
        <v>422</v>
      </c>
      <c r="C276" s="231">
        <v>2015</v>
      </c>
      <c r="D276" s="82">
        <v>460</v>
      </c>
    </row>
    <row r="277" spans="1:4" s="5" customFormat="1">
      <c r="A277" s="1">
        <v>5</v>
      </c>
      <c r="B277" s="96" t="s">
        <v>777</v>
      </c>
      <c r="C277" s="231">
        <v>2013</v>
      </c>
      <c r="D277" s="82">
        <v>339.98</v>
      </c>
    </row>
    <row r="278" spans="1:4" s="5" customFormat="1">
      <c r="A278" s="1">
        <v>6</v>
      </c>
      <c r="B278" s="96" t="s">
        <v>778</v>
      </c>
      <c r="C278" s="231">
        <v>2013</v>
      </c>
      <c r="D278" s="82">
        <v>239.98</v>
      </c>
    </row>
    <row r="279" spans="1:4" s="5" customFormat="1">
      <c r="A279" s="1">
        <v>7</v>
      </c>
      <c r="B279" s="96" t="s">
        <v>779</v>
      </c>
      <c r="C279" s="231">
        <v>2014</v>
      </c>
      <c r="D279" s="82">
        <v>299.99</v>
      </c>
    </row>
    <row r="280" spans="1:4" s="5" customFormat="1">
      <c r="A280" s="1">
        <v>8</v>
      </c>
      <c r="B280" s="96" t="s">
        <v>779</v>
      </c>
      <c r="C280" s="231">
        <v>2014</v>
      </c>
      <c r="D280" s="82">
        <v>209.99</v>
      </c>
    </row>
    <row r="281" spans="1:4" s="5" customFormat="1">
      <c r="A281" s="1">
        <v>9</v>
      </c>
      <c r="B281" s="96" t="s">
        <v>780</v>
      </c>
      <c r="C281" s="231">
        <v>2014</v>
      </c>
      <c r="D281" s="82">
        <v>159.99</v>
      </c>
    </row>
    <row r="282" spans="1:4" s="5" customFormat="1">
      <c r="A282" s="1">
        <v>10</v>
      </c>
      <c r="B282" s="330" t="s">
        <v>778</v>
      </c>
      <c r="C282" s="231">
        <v>2014</v>
      </c>
      <c r="D282" s="82">
        <v>149</v>
      </c>
    </row>
    <row r="283" spans="1:4" s="5" customFormat="1" ht="12.75" customHeight="1">
      <c r="A283" s="1"/>
      <c r="B283" s="75" t="s">
        <v>0</v>
      </c>
      <c r="C283" s="1"/>
      <c r="D283" s="86">
        <f>SUM(D273:D282)</f>
        <v>8325.0099999999984</v>
      </c>
    </row>
    <row r="284" spans="1:4" s="5" customFormat="1">
      <c r="A284" s="666" t="s">
        <v>831</v>
      </c>
      <c r="B284" s="666"/>
      <c r="C284" s="666"/>
      <c r="D284" s="666"/>
    </row>
    <row r="285" spans="1:4" s="5" customFormat="1">
      <c r="A285" s="1">
        <v>1</v>
      </c>
      <c r="B285" s="58" t="s">
        <v>360</v>
      </c>
      <c r="C285" s="8">
        <v>2013</v>
      </c>
      <c r="D285" s="85">
        <v>2086.08</v>
      </c>
    </row>
    <row r="286" spans="1:4" s="5" customFormat="1">
      <c r="A286" s="1">
        <v>2</v>
      </c>
      <c r="B286" s="58" t="s">
        <v>191</v>
      </c>
      <c r="C286" s="8">
        <v>2013</v>
      </c>
      <c r="D286" s="85">
        <v>1677.92</v>
      </c>
    </row>
    <row r="287" spans="1:4" s="5" customFormat="1">
      <c r="A287" s="1">
        <v>3</v>
      </c>
      <c r="B287" s="58" t="s">
        <v>192</v>
      </c>
      <c r="C287" s="8">
        <v>2013</v>
      </c>
      <c r="D287" s="85">
        <v>6963.62</v>
      </c>
    </row>
    <row r="288" spans="1:4" s="5" customFormat="1">
      <c r="A288" s="1">
        <v>4</v>
      </c>
      <c r="B288" s="58" t="s">
        <v>429</v>
      </c>
      <c r="C288" s="1">
        <v>2015</v>
      </c>
      <c r="D288" s="73">
        <v>2250</v>
      </c>
    </row>
    <row r="289" spans="1:4" s="5" customFormat="1">
      <c r="A289" s="1">
        <v>5</v>
      </c>
      <c r="B289" s="58" t="s">
        <v>429</v>
      </c>
      <c r="C289" s="1">
        <v>2015</v>
      </c>
      <c r="D289" s="73">
        <v>1614.91</v>
      </c>
    </row>
    <row r="290" spans="1:4" s="5" customFormat="1">
      <c r="A290" s="1">
        <v>6</v>
      </c>
      <c r="B290" s="58" t="s">
        <v>429</v>
      </c>
      <c r="C290" s="1">
        <v>2016</v>
      </c>
      <c r="D290" s="73">
        <v>1614</v>
      </c>
    </row>
    <row r="291" spans="1:4" s="5" customFormat="1">
      <c r="A291" s="1">
        <v>7</v>
      </c>
      <c r="B291" s="58" t="s">
        <v>497</v>
      </c>
      <c r="C291" s="1">
        <v>2016</v>
      </c>
      <c r="D291" s="73">
        <v>938</v>
      </c>
    </row>
    <row r="292" spans="1:4" s="5" customFormat="1">
      <c r="A292" s="1">
        <v>8</v>
      </c>
      <c r="B292" s="58" t="s">
        <v>429</v>
      </c>
      <c r="C292" s="1">
        <v>2016</v>
      </c>
      <c r="D292" s="73">
        <v>1800</v>
      </c>
    </row>
    <row r="293" spans="1:4" s="5" customFormat="1">
      <c r="A293" s="1">
        <v>9</v>
      </c>
      <c r="B293" s="58" t="s">
        <v>181</v>
      </c>
      <c r="C293" s="1">
        <v>2015</v>
      </c>
      <c r="D293" s="73">
        <v>2250</v>
      </c>
    </row>
    <row r="294" spans="1:4" s="5" customFormat="1">
      <c r="A294" s="1">
        <v>10</v>
      </c>
      <c r="B294" s="58" t="s">
        <v>773</v>
      </c>
      <c r="C294" s="1">
        <v>2017</v>
      </c>
      <c r="D294" s="73">
        <v>3818.01</v>
      </c>
    </row>
    <row r="295" spans="1:4" s="5" customFormat="1">
      <c r="A295" s="1">
        <v>11</v>
      </c>
      <c r="B295" s="96" t="s">
        <v>774</v>
      </c>
      <c r="C295" s="231">
        <v>2017</v>
      </c>
      <c r="D295" s="97">
        <v>2200</v>
      </c>
    </row>
    <row r="296" spans="1:4" s="5" customFormat="1">
      <c r="A296" s="1">
        <v>12</v>
      </c>
      <c r="B296" s="96" t="s">
        <v>193</v>
      </c>
      <c r="C296" s="231">
        <v>2013</v>
      </c>
      <c r="D296" s="97">
        <v>261.38</v>
      </c>
    </row>
    <row r="297" spans="1:4" s="5" customFormat="1">
      <c r="A297" s="1">
        <v>13</v>
      </c>
      <c r="B297" s="96" t="s">
        <v>361</v>
      </c>
      <c r="C297" s="231">
        <v>2014</v>
      </c>
      <c r="D297" s="97">
        <v>458</v>
      </c>
    </row>
    <row r="298" spans="1:4" s="5" customFormat="1">
      <c r="A298" s="1">
        <v>14</v>
      </c>
      <c r="B298" s="96" t="s">
        <v>361</v>
      </c>
      <c r="C298" s="231">
        <v>2014</v>
      </c>
      <c r="D298" s="97">
        <v>599.98</v>
      </c>
    </row>
    <row r="299" spans="1:4" s="5" customFormat="1">
      <c r="A299" s="1">
        <v>15</v>
      </c>
      <c r="B299" s="96" t="s">
        <v>425</v>
      </c>
      <c r="C299" s="231">
        <v>2015</v>
      </c>
      <c r="D299" s="97">
        <v>570</v>
      </c>
    </row>
    <row r="300" spans="1:4" s="5" customFormat="1">
      <c r="A300" s="1">
        <v>16</v>
      </c>
      <c r="B300" s="96" t="s">
        <v>498</v>
      </c>
      <c r="C300" s="231">
        <v>2016</v>
      </c>
      <c r="D300" s="97">
        <v>499</v>
      </c>
    </row>
    <row r="301" spans="1:4" s="5" customFormat="1">
      <c r="A301" s="1">
        <v>17</v>
      </c>
      <c r="B301" s="96" t="s">
        <v>499</v>
      </c>
      <c r="C301" s="231">
        <v>2016</v>
      </c>
      <c r="D301" s="97">
        <v>378</v>
      </c>
    </row>
    <row r="302" spans="1:4" s="5" customFormat="1">
      <c r="A302" s="1">
        <v>18</v>
      </c>
      <c r="B302" s="96" t="s">
        <v>500</v>
      </c>
      <c r="C302" s="231">
        <v>2016</v>
      </c>
      <c r="D302" s="97">
        <v>209</v>
      </c>
    </row>
    <row r="303" spans="1:4" s="5" customFormat="1">
      <c r="A303" s="1">
        <v>19</v>
      </c>
      <c r="B303" s="96" t="s">
        <v>501</v>
      </c>
      <c r="C303" s="231">
        <v>2016</v>
      </c>
      <c r="D303" s="97">
        <v>269</v>
      </c>
    </row>
    <row r="304" spans="1:4" s="5" customFormat="1">
      <c r="A304" s="1">
        <v>20</v>
      </c>
      <c r="B304" s="96" t="s">
        <v>771</v>
      </c>
      <c r="C304" s="231">
        <v>2013</v>
      </c>
      <c r="D304" s="97">
        <v>3050</v>
      </c>
    </row>
    <row r="305" spans="1:4" s="5" customFormat="1">
      <c r="A305" s="87"/>
      <c r="B305" s="99" t="s">
        <v>0</v>
      </c>
      <c r="C305" s="8"/>
      <c r="D305" s="86">
        <f>SUM(D285:D304)</f>
        <v>33506.9</v>
      </c>
    </row>
    <row r="306" spans="1:4" s="5" customFormat="1">
      <c r="A306" s="666" t="s">
        <v>824</v>
      </c>
      <c r="B306" s="666"/>
      <c r="C306" s="666"/>
      <c r="D306" s="666"/>
    </row>
    <row r="307" spans="1:4" s="5" customFormat="1">
      <c r="A307" s="80">
        <v>1</v>
      </c>
      <c r="B307" s="81" t="s">
        <v>374</v>
      </c>
      <c r="C307" s="80">
        <v>2014</v>
      </c>
      <c r="D307" s="82">
        <v>2112.1999999999998</v>
      </c>
    </row>
    <row r="308" spans="1:4" s="5" customFormat="1">
      <c r="A308" s="100"/>
      <c r="B308" s="101" t="s">
        <v>0</v>
      </c>
      <c r="C308" s="102"/>
      <c r="D308" s="103">
        <f>SUM(D307)</f>
        <v>2112.1999999999998</v>
      </c>
    </row>
    <row r="309" spans="1:4" s="5" customFormat="1">
      <c r="A309" s="666" t="s">
        <v>825</v>
      </c>
      <c r="B309" s="666"/>
      <c r="C309" s="666"/>
      <c r="D309" s="666"/>
    </row>
    <row r="310" spans="1:4" s="5" customFormat="1">
      <c r="A310" s="1">
        <v>1</v>
      </c>
      <c r="B310" s="58" t="s">
        <v>201</v>
      </c>
      <c r="C310" s="1">
        <v>2013</v>
      </c>
      <c r="D310" s="73">
        <v>1282.82</v>
      </c>
    </row>
    <row r="311" spans="1:4" s="5" customFormat="1">
      <c r="A311" s="1">
        <v>2</v>
      </c>
      <c r="B311" s="58" t="s">
        <v>453</v>
      </c>
      <c r="C311" s="1">
        <v>2014</v>
      </c>
      <c r="D311" s="73">
        <v>2345.61</v>
      </c>
    </row>
    <row r="312" spans="1:4" s="5" customFormat="1">
      <c r="A312" s="1">
        <v>3</v>
      </c>
      <c r="B312" s="58" t="s">
        <v>452</v>
      </c>
      <c r="C312" s="1">
        <v>2014</v>
      </c>
      <c r="D312" s="73">
        <v>2345.61</v>
      </c>
    </row>
    <row r="313" spans="1:4" s="5" customFormat="1">
      <c r="A313" s="1">
        <v>4</v>
      </c>
      <c r="B313" s="58" t="s">
        <v>451</v>
      </c>
      <c r="C313" s="1">
        <v>2015</v>
      </c>
      <c r="D313" s="73">
        <v>2250</v>
      </c>
    </row>
    <row r="314" spans="1:4" s="5" customFormat="1">
      <c r="A314" s="1">
        <v>5</v>
      </c>
      <c r="B314" s="58" t="s">
        <v>450</v>
      </c>
      <c r="C314" s="1">
        <v>2015</v>
      </c>
      <c r="D314" s="73">
        <v>2345.61</v>
      </c>
    </row>
    <row r="315" spans="1:4" s="5" customFormat="1" ht="25.5">
      <c r="A315" s="1">
        <v>6</v>
      </c>
      <c r="B315" s="58" t="s">
        <v>531</v>
      </c>
      <c r="C315" s="1">
        <v>2016</v>
      </c>
      <c r="D315" s="74">
        <v>2419.41</v>
      </c>
    </row>
    <row r="316" spans="1:4" s="5" customFormat="1" ht="25.5">
      <c r="A316" s="1">
        <v>7</v>
      </c>
      <c r="B316" s="58" t="s">
        <v>532</v>
      </c>
      <c r="C316" s="1">
        <v>2016</v>
      </c>
      <c r="D316" s="74">
        <v>2350</v>
      </c>
    </row>
    <row r="317" spans="1:4" s="5" customFormat="1">
      <c r="A317" s="1">
        <v>8</v>
      </c>
      <c r="B317" s="58" t="s">
        <v>533</v>
      </c>
      <c r="C317" s="1">
        <v>2016</v>
      </c>
      <c r="D317" s="74">
        <v>719</v>
      </c>
    </row>
    <row r="318" spans="1:4" s="5" customFormat="1" ht="12.75" customHeight="1">
      <c r="A318" s="1">
        <v>9</v>
      </c>
      <c r="B318" s="81" t="s">
        <v>458</v>
      </c>
      <c r="C318" s="224">
        <v>2015</v>
      </c>
      <c r="D318" s="82">
        <v>2250</v>
      </c>
    </row>
    <row r="319" spans="1:4" s="5" customFormat="1" ht="12.75" customHeight="1">
      <c r="A319" s="1">
        <v>10</v>
      </c>
      <c r="B319" s="96" t="s">
        <v>454</v>
      </c>
      <c r="C319" s="231">
        <v>2013</v>
      </c>
      <c r="D319" s="97">
        <v>959.97</v>
      </c>
    </row>
    <row r="320" spans="1:4" s="5" customFormat="1" ht="12.75" customHeight="1">
      <c r="A320" s="1">
        <v>11</v>
      </c>
      <c r="B320" s="331" t="s">
        <v>456</v>
      </c>
      <c r="C320" s="231">
        <v>2015</v>
      </c>
      <c r="D320" s="332">
        <v>1030.74</v>
      </c>
    </row>
    <row r="321" spans="1:4" s="5" customFormat="1" ht="12.75" customHeight="1">
      <c r="A321" s="1">
        <v>12</v>
      </c>
      <c r="B321" s="96" t="s">
        <v>455</v>
      </c>
      <c r="C321" s="231">
        <v>2015</v>
      </c>
      <c r="D321" s="97">
        <v>883.14</v>
      </c>
    </row>
    <row r="322" spans="1:4" s="5" customFormat="1" ht="12.75" customHeight="1">
      <c r="A322" s="1">
        <v>13</v>
      </c>
      <c r="B322" s="96" t="s">
        <v>334</v>
      </c>
      <c r="C322" s="231">
        <v>2016</v>
      </c>
      <c r="D322" s="97">
        <v>467.4</v>
      </c>
    </row>
    <row r="323" spans="1:4" s="5" customFormat="1" ht="12.75" customHeight="1">
      <c r="A323" s="1">
        <v>14</v>
      </c>
      <c r="B323" s="96" t="s">
        <v>534</v>
      </c>
      <c r="C323" s="231">
        <v>2016</v>
      </c>
      <c r="D323" s="97">
        <v>934.8</v>
      </c>
    </row>
    <row r="324" spans="1:4" s="5" customFormat="1" ht="12.75" customHeight="1">
      <c r="A324" s="1">
        <v>15</v>
      </c>
      <c r="B324" s="96" t="s">
        <v>535</v>
      </c>
      <c r="C324" s="231">
        <v>2017</v>
      </c>
      <c r="D324" s="97">
        <v>724.47</v>
      </c>
    </row>
    <row r="325" spans="1:4" s="5" customFormat="1">
      <c r="A325" s="87"/>
      <c r="B325" s="87" t="s">
        <v>0</v>
      </c>
      <c r="C325" s="8"/>
      <c r="D325" s="86">
        <f>SUM(D310:D324)</f>
        <v>23308.580000000005</v>
      </c>
    </row>
    <row r="326" spans="1:4" s="5" customFormat="1">
      <c r="A326" s="666" t="s">
        <v>826</v>
      </c>
      <c r="B326" s="666"/>
      <c r="C326" s="666"/>
      <c r="D326" s="666"/>
    </row>
    <row r="327" spans="1:4" s="5" customFormat="1">
      <c r="A327" s="1">
        <v>1</v>
      </c>
      <c r="B327" s="58" t="s">
        <v>184</v>
      </c>
      <c r="C327" s="1">
        <v>2013</v>
      </c>
      <c r="D327" s="73">
        <v>2086.08</v>
      </c>
    </row>
    <row r="328" spans="1:4" s="5" customFormat="1">
      <c r="A328" s="1">
        <v>2</v>
      </c>
      <c r="B328" s="58" t="s">
        <v>370</v>
      </c>
      <c r="C328" s="1">
        <v>2014</v>
      </c>
      <c r="D328" s="73">
        <v>929</v>
      </c>
    </row>
    <row r="329" spans="1:4" s="5" customFormat="1">
      <c r="A329" s="1">
        <v>3</v>
      </c>
      <c r="B329" s="58" t="s">
        <v>467</v>
      </c>
      <c r="C329" s="1">
        <v>2015</v>
      </c>
      <c r="D329" s="73">
        <v>4500</v>
      </c>
    </row>
    <row r="330" spans="1:4" s="5" customFormat="1">
      <c r="A330" s="1">
        <v>4</v>
      </c>
      <c r="B330" s="96" t="s">
        <v>468</v>
      </c>
      <c r="C330" s="80">
        <v>2015</v>
      </c>
      <c r="D330" s="97">
        <v>645</v>
      </c>
    </row>
    <row r="331" spans="1:4" s="5" customFormat="1">
      <c r="A331" s="1">
        <v>5</v>
      </c>
      <c r="B331" s="58" t="s">
        <v>469</v>
      </c>
      <c r="C331" s="1">
        <v>2013</v>
      </c>
      <c r="D331" s="73">
        <v>522.74</v>
      </c>
    </row>
    <row r="332" spans="1:4" s="5" customFormat="1">
      <c r="A332" s="1">
        <v>6</v>
      </c>
      <c r="B332" s="58" t="s">
        <v>784</v>
      </c>
      <c r="C332" s="1">
        <v>2016</v>
      </c>
      <c r="D332" s="73">
        <v>478</v>
      </c>
    </row>
    <row r="333" spans="1:4" s="5" customFormat="1">
      <c r="A333" s="1">
        <v>7</v>
      </c>
      <c r="B333" s="58" t="s">
        <v>459</v>
      </c>
      <c r="C333" s="1">
        <v>2015</v>
      </c>
      <c r="D333" s="73">
        <v>492</v>
      </c>
    </row>
    <row r="334" spans="1:4" s="5" customFormat="1">
      <c r="A334" s="1">
        <v>8</v>
      </c>
      <c r="B334" s="58" t="s">
        <v>536</v>
      </c>
      <c r="C334" s="1">
        <v>2016</v>
      </c>
      <c r="D334" s="74">
        <v>600</v>
      </c>
    </row>
    <row r="335" spans="1:4" s="5" customFormat="1">
      <c r="A335" s="1">
        <v>9</v>
      </c>
      <c r="B335" s="58" t="s">
        <v>537</v>
      </c>
      <c r="C335" s="1">
        <v>2016</v>
      </c>
      <c r="D335" s="74">
        <v>380</v>
      </c>
    </row>
    <row r="336" spans="1:4" s="5" customFormat="1">
      <c r="A336" s="87"/>
      <c r="B336" s="87" t="s">
        <v>0</v>
      </c>
      <c r="C336" s="8"/>
      <c r="D336" s="86">
        <f>SUM(D327:D335)</f>
        <v>10632.82</v>
      </c>
    </row>
    <row r="337" spans="1:4" s="5" customFormat="1" hidden="1">
      <c r="A337" s="666" t="s">
        <v>518</v>
      </c>
      <c r="B337" s="666"/>
      <c r="C337" s="666"/>
      <c r="D337" s="666"/>
    </row>
    <row r="338" spans="1:4" s="5" customFormat="1" hidden="1">
      <c r="A338" s="679" t="s">
        <v>112</v>
      </c>
      <c r="B338" s="680"/>
      <c r="C338" s="680"/>
      <c r="D338" s="681"/>
    </row>
    <row r="339" spans="1:4" s="5" customFormat="1">
      <c r="A339" s="666" t="s">
        <v>827</v>
      </c>
      <c r="B339" s="666"/>
      <c r="C339" s="666"/>
      <c r="D339" s="666"/>
    </row>
    <row r="340" spans="1:4" s="5" customFormat="1" ht="12.75" customHeight="1">
      <c r="A340" s="477">
        <v>1</v>
      </c>
      <c r="B340" s="81" t="s">
        <v>1061</v>
      </c>
      <c r="C340" s="477"/>
      <c r="D340" s="82">
        <v>1650</v>
      </c>
    </row>
    <row r="341" spans="1:4" s="5" customFormat="1">
      <c r="A341" s="477">
        <v>2</v>
      </c>
      <c r="B341" s="81" t="s">
        <v>1062</v>
      </c>
      <c r="C341" s="477"/>
      <c r="D341" s="82">
        <v>3300</v>
      </c>
    </row>
    <row r="342" spans="1:4" s="217" customFormat="1">
      <c r="A342" s="478">
        <v>3</v>
      </c>
      <c r="B342" s="96" t="s">
        <v>1051</v>
      </c>
      <c r="C342" s="478"/>
      <c r="D342" s="479">
        <v>280</v>
      </c>
    </row>
    <row r="343" spans="1:4" s="217" customFormat="1">
      <c r="A343" s="478">
        <v>4</v>
      </c>
      <c r="B343" s="96" t="s">
        <v>1052</v>
      </c>
      <c r="C343" s="478"/>
      <c r="D343" s="479">
        <v>650</v>
      </c>
    </row>
    <row r="344" spans="1:4" s="5" customFormat="1">
      <c r="A344" s="677" t="s">
        <v>0</v>
      </c>
      <c r="B344" s="677" t="s">
        <v>3</v>
      </c>
      <c r="C344" s="104"/>
      <c r="D344" s="105">
        <f>SUM(D340:D343)</f>
        <v>5880</v>
      </c>
    </row>
    <row r="345" spans="1:4" s="5" customFormat="1">
      <c r="A345" s="7"/>
      <c r="B345" s="7"/>
      <c r="C345" s="14"/>
      <c r="D345" s="53"/>
    </row>
    <row r="346" spans="1:4" s="5" customFormat="1">
      <c r="A346" s="676" t="s">
        <v>23</v>
      </c>
      <c r="B346" s="676"/>
      <c r="C346" s="676"/>
      <c r="D346" s="676"/>
    </row>
    <row r="347" spans="1:4" s="5" customFormat="1" ht="25.5">
      <c r="A347" s="2" t="s">
        <v>13</v>
      </c>
      <c r="B347" s="2" t="s">
        <v>14</v>
      </c>
      <c r="C347" s="2" t="s">
        <v>15</v>
      </c>
      <c r="D347" s="9" t="s">
        <v>16</v>
      </c>
    </row>
    <row r="348" spans="1:4" ht="12.75" customHeight="1">
      <c r="A348" s="673" t="s">
        <v>177</v>
      </c>
      <c r="B348" s="674"/>
      <c r="C348" s="674"/>
      <c r="D348" s="675"/>
    </row>
    <row r="349" spans="1:4" s="5" customFormat="1">
      <c r="A349" s="682" t="s">
        <v>112</v>
      </c>
      <c r="B349" s="685"/>
      <c r="C349" s="685"/>
      <c r="D349" s="686"/>
    </row>
    <row r="350" spans="1:4" ht="13.5" customHeight="1">
      <c r="A350" s="690" t="s">
        <v>111</v>
      </c>
      <c r="B350" s="691"/>
      <c r="C350" s="691"/>
      <c r="D350" s="692"/>
    </row>
    <row r="351" spans="1:4" s="5" customFormat="1">
      <c r="A351" s="682" t="s">
        <v>112</v>
      </c>
      <c r="B351" s="683"/>
      <c r="C351" s="683"/>
      <c r="D351" s="684"/>
    </row>
    <row r="352" spans="1:4" s="5" customFormat="1" ht="13.5" customHeight="1">
      <c r="A352" s="666" t="s">
        <v>819</v>
      </c>
      <c r="B352" s="666"/>
      <c r="C352" s="666"/>
      <c r="D352" s="666"/>
    </row>
    <row r="353" spans="1:6" s="5" customFormat="1">
      <c r="A353" s="682" t="s">
        <v>112</v>
      </c>
      <c r="B353" s="685"/>
      <c r="C353" s="685"/>
      <c r="D353" s="686"/>
    </row>
    <row r="354" spans="1:6" s="5" customFormat="1" ht="12.75" customHeight="1">
      <c r="A354" s="666" t="s">
        <v>820</v>
      </c>
      <c r="B354" s="666"/>
      <c r="C354" s="666"/>
      <c r="D354" s="666"/>
    </row>
    <row r="355" spans="1:6" s="5" customFormat="1">
      <c r="A355" s="687" t="s">
        <v>112</v>
      </c>
      <c r="B355" s="688"/>
      <c r="C355" s="688"/>
      <c r="D355" s="689"/>
    </row>
    <row r="356" spans="1:6" ht="12.75" customHeight="1">
      <c r="A356" s="666" t="s">
        <v>828</v>
      </c>
      <c r="B356" s="666"/>
      <c r="C356" s="666"/>
      <c r="D356" s="666"/>
    </row>
    <row r="357" spans="1:6">
      <c r="A357" s="682" t="s">
        <v>112</v>
      </c>
      <c r="B357" s="683"/>
      <c r="C357" s="683"/>
      <c r="D357" s="684"/>
    </row>
    <row r="358" spans="1:6" s="5" customFormat="1" ht="12.75" customHeight="1">
      <c r="A358" s="666" t="s">
        <v>822</v>
      </c>
      <c r="B358" s="666"/>
      <c r="C358" s="666"/>
      <c r="D358" s="666"/>
      <c r="F358" s="43"/>
    </row>
    <row r="359" spans="1:6" s="5" customFormat="1" ht="25.5">
      <c r="A359" s="80">
        <v>1</v>
      </c>
      <c r="B359" s="81" t="s">
        <v>949</v>
      </c>
      <c r="C359" s="80">
        <v>2014</v>
      </c>
      <c r="D359" s="82">
        <v>4733.47</v>
      </c>
      <c r="F359" s="43"/>
    </row>
    <row r="360" spans="1:6" s="5" customFormat="1">
      <c r="A360" s="677" t="s">
        <v>0</v>
      </c>
      <c r="B360" s="677" t="s">
        <v>3</v>
      </c>
      <c r="C360" s="104"/>
      <c r="D360" s="105">
        <f>SUM(D359)</f>
        <v>4733.47</v>
      </c>
      <c r="F360" s="43"/>
    </row>
    <row r="361" spans="1:6" s="5" customFormat="1" ht="12.75" customHeight="1">
      <c r="A361" s="666" t="s">
        <v>823</v>
      </c>
      <c r="B361" s="666"/>
      <c r="C361" s="666"/>
      <c r="D361" s="666"/>
    </row>
    <row r="362" spans="1:6" s="5" customFormat="1">
      <c r="A362" s="687" t="s">
        <v>112</v>
      </c>
      <c r="B362" s="688"/>
      <c r="C362" s="688"/>
      <c r="D362" s="689"/>
    </row>
    <row r="363" spans="1:6" s="5" customFormat="1">
      <c r="A363" s="666" t="s">
        <v>832</v>
      </c>
      <c r="B363" s="666"/>
      <c r="C363" s="666"/>
      <c r="D363" s="666"/>
    </row>
    <row r="364" spans="1:6" s="5" customFormat="1">
      <c r="A364" s="1">
        <v>1</v>
      </c>
      <c r="B364" s="58" t="s">
        <v>190</v>
      </c>
      <c r="C364" s="1">
        <v>2013</v>
      </c>
      <c r="D364" s="59">
        <v>995</v>
      </c>
    </row>
    <row r="365" spans="1:6" s="5" customFormat="1">
      <c r="A365" s="1">
        <v>2</v>
      </c>
      <c r="B365" s="58" t="s">
        <v>955</v>
      </c>
      <c r="C365" s="1">
        <v>2013</v>
      </c>
      <c r="D365" s="59">
        <v>995</v>
      </c>
    </row>
    <row r="366" spans="1:6" s="5" customFormat="1">
      <c r="A366" s="693" t="s">
        <v>0</v>
      </c>
      <c r="B366" s="693"/>
      <c r="C366" s="8"/>
      <c r="D366" s="86">
        <f>SUM(D364:D365)</f>
        <v>1990</v>
      </c>
    </row>
    <row r="367" spans="1:6" s="5" customFormat="1">
      <c r="A367" s="666" t="s">
        <v>824</v>
      </c>
      <c r="B367" s="666"/>
      <c r="C367" s="666"/>
      <c r="D367" s="666"/>
    </row>
    <row r="368" spans="1:6" s="5" customFormat="1">
      <c r="A368" s="682" t="s">
        <v>112</v>
      </c>
      <c r="B368" s="685"/>
      <c r="C368" s="685"/>
      <c r="D368" s="686"/>
    </row>
    <row r="369" spans="1:6" s="5" customFormat="1">
      <c r="A369" s="666" t="s">
        <v>825</v>
      </c>
      <c r="B369" s="666"/>
      <c r="C369" s="666"/>
      <c r="D369" s="666"/>
    </row>
    <row r="370" spans="1:6" s="5" customFormat="1">
      <c r="A370" s="682" t="s">
        <v>112</v>
      </c>
      <c r="B370" s="683"/>
      <c r="C370" s="683"/>
      <c r="D370" s="684"/>
    </row>
    <row r="371" spans="1:6" s="5" customFormat="1">
      <c r="A371" s="666" t="s">
        <v>826</v>
      </c>
      <c r="B371" s="666"/>
      <c r="C371" s="666"/>
      <c r="D371" s="666"/>
    </row>
    <row r="372" spans="1:6" s="5" customFormat="1">
      <c r="A372" s="682" t="s">
        <v>112</v>
      </c>
      <c r="B372" s="685"/>
      <c r="C372" s="685"/>
      <c r="D372" s="686"/>
    </row>
    <row r="373" spans="1:6" s="5" customFormat="1">
      <c r="A373" s="666" t="s">
        <v>827</v>
      </c>
      <c r="B373" s="666"/>
      <c r="C373" s="666"/>
      <c r="D373" s="666"/>
    </row>
    <row r="374" spans="1:6" s="5" customFormat="1">
      <c r="A374" s="687" t="s">
        <v>112</v>
      </c>
      <c r="B374" s="688"/>
      <c r="C374" s="688"/>
      <c r="D374" s="689"/>
    </row>
    <row r="375" spans="1:6">
      <c r="B375" s="4"/>
      <c r="C375" s="4"/>
      <c r="D375" s="4"/>
    </row>
    <row r="376" spans="1:6">
      <c r="B376" s="4"/>
      <c r="C376" s="4"/>
      <c r="D376" s="4"/>
    </row>
    <row r="377" spans="1:6" s="5" customFormat="1">
      <c r="A377" s="7"/>
      <c r="B377" s="678" t="s">
        <v>17</v>
      </c>
      <c r="C377" s="678"/>
      <c r="D377" s="44">
        <f>SUM(D57,D63,D70,D76,D92,D102,D108,D121,D152,D164,D188,D206,D231)</f>
        <v>1123520.0199999998</v>
      </c>
      <c r="F377" s="480"/>
    </row>
    <row r="378" spans="1:6" s="5" customFormat="1">
      <c r="A378" s="7"/>
      <c r="B378" s="678" t="s">
        <v>18</v>
      </c>
      <c r="C378" s="678"/>
      <c r="D378" s="44">
        <f>SUM(D243,D249,D252,D261,D271,D283,D305,D308,D325,D336,D344)</f>
        <v>136573.99</v>
      </c>
      <c r="F378" s="480"/>
    </row>
    <row r="379" spans="1:6" s="5" customFormat="1">
      <c r="A379" s="7"/>
      <c r="B379" s="678" t="s">
        <v>19</v>
      </c>
      <c r="C379" s="678"/>
      <c r="D379" s="44">
        <f>SUM(D360,D366)</f>
        <v>6723.47</v>
      </c>
      <c r="F379" s="480"/>
    </row>
    <row r="380" spans="1:6" s="5" customFormat="1">
      <c r="A380" s="7"/>
      <c r="B380" s="7"/>
      <c r="C380" s="14"/>
      <c r="D380" s="53"/>
      <c r="F380" s="480"/>
    </row>
    <row r="381" spans="1:6" s="5" customFormat="1">
      <c r="A381" s="7"/>
      <c r="B381" s="7"/>
      <c r="C381" s="415" t="s">
        <v>0</v>
      </c>
      <c r="D381" s="416">
        <f>SUM(D377:D379)</f>
        <v>1266817.4799999997</v>
      </c>
    </row>
    <row r="382" spans="1:6" s="5" customFormat="1">
      <c r="A382" s="7"/>
      <c r="B382" s="7"/>
      <c r="C382" s="14"/>
      <c r="D382" s="53"/>
    </row>
    <row r="383" spans="1:6" s="5" customFormat="1">
      <c r="A383" s="7"/>
      <c r="B383" s="7"/>
      <c r="C383" s="14"/>
      <c r="D383" s="53"/>
    </row>
    <row r="384" spans="1:6" s="5" customFormat="1">
      <c r="A384" s="7"/>
      <c r="B384" s="7"/>
      <c r="C384" s="14"/>
      <c r="D384" s="53"/>
    </row>
    <row r="385" spans="1:4" s="5" customFormat="1">
      <c r="A385" s="7"/>
      <c r="B385" s="7"/>
      <c r="C385" s="14"/>
      <c r="D385" s="53"/>
    </row>
    <row r="386" spans="1:4" s="5" customFormat="1">
      <c r="A386" s="7"/>
      <c r="B386" s="7"/>
      <c r="C386" s="14"/>
      <c r="D386" s="53"/>
    </row>
    <row r="387" spans="1:4" s="5" customFormat="1">
      <c r="A387" s="7"/>
      <c r="B387" s="7"/>
      <c r="C387" s="14"/>
      <c r="D387" s="53"/>
    </row>
    <row r="388" spans="1:4" s="5" customFormat="1">
      <c r="A388" s="7"/>
      <c r="B388" s="7"/>
      <c r="C388" s="14"/>
      <c r="D388" s="53"/>
    </row>
    <row r="389" spans="1:4" s="5" customFormat="1">
      <c r="A389" s="7"/>
      <c r="B389" s="7"/>
      <c r="C389" s="14"/>
      <c r="D389" s="53"/>
    </row>
    <row r="390" spans="1:4" s="5" customFormat="1">
      <c r="A390" s="7"/>
      <c r="B390" s="7"/>
      <c r="C390" s="14"/>
      <c r="D390" s="53"/>
    </row>
    <row r="391" spans="1:4" s="5" customFormat="1">
      <c r="A391" s="7"/>
      <c r="B391" s="7"/>
      <c r="C391" s="14"/>
      <c r="D391" s="53"/>
    </row>
    <row r="392" spans="1:4" s="5" customFormat="1">
      <c r="A392" s="7"/>
      <c r="B392" s="7"/>
      <c r="C392" s="14"/>
      <c r="D392" s="53"/>
    </row>
    <row r="393" spans="1:4" s="5" customFormat="1" ht="18" customHeight="1">
      <c r="A393" s="7"/>
      <c r="B393" s="7"/>
      <c r="C393" s="14"/>
      <c r="D393" s="53"/>
    </row>
    <row r="394" spans="1:4">
      <c r="A394" s="7"/>
      <c r="C394" s="14"/>
      <c r="D394" s="53"/>
    </row>
    <row r="395" spans="1:4" s="5" customFormat="1">
      <c r="A395" s="7"/>
      <c r="B395" s="7"/>
      <c r="C395" s="14"/>
      <c r="D395" s="53"/>
    </row>
    <row r="396" spans="1:4" s="5" customFormat="1">
      <c r="A396" s="7"/>
      <c r="B396" s="7"/>
      <c r="C396" s="14"/>
      <c r="D396" s="53"/>
    </row>
    <row r="397" spans="1:4" s="5" customFormat="1">
      <c r="A397" s="7"/>
      <c r="B397" s="7"/>
      <c r="C397" s="14"/>
      <c r="D397" s="53"/>
    </row>
    <row r="398" spans="1:4" s="5" customFormat="1" ht="18" customHeight="1">
      <c r="A398" s="7"/>
      <c r="B398" s="7"/>
      <c r="C398" s="14"/>
      <c r="D398" s="53"/>
    </row>
    <row r="399" spans="1:4">
      <c r="A399" s="7"/>
      <c r="C399" s="14"/>
      <c r="D399" s="53"/>
    </row>
    <row r="400" spans="1:4" ht="14.25" customHeight="1">
      <c r="A400" s="7"/>
      <c r="C400" s="14"/>
      <c r="D400" s="53"/>
    </row>
    <row r="401" spans="1:4" ht="14.25" customHeight="1">
      <c r="A401" s="7"/>
      <c r="C401" s="14"/>
      <c r="D401" s="53"/>
    </row>
    <row r="402" spans="1:4" ht="14.25" customHeight="1">
      <c r="A402" s="7"/>
      <c r="C402" s="14"/>
      <c r="D402" s="53"/>
    </row>
    <row r="403" spans="1:4">
      <c r="A403" s="7"/>
      <c r="C403" s="14"/>
      <c r="D403" s="53"/>
    </row>
    <row r="404" spans="1:4" ht="14.25" customHeight="1">
      <c r="A404" s="7"/>
      <c r="C404" s="14"/>
      <c r="D404" s="53"/>
    </row>
    <row r="405" spans="1:4">
      <c r="A405" s="7"/>
      <c r="C405" s="14"/>
      <c r="D405" s="53"/>
    </row>
    <row r="406" spans="1:4" ht="14.25" customHeight="1">
      <c r="A406" s="7"/>
      <c r="C406" s="14"/>
      <c r="D406" s="53"/>
    </row>
    <row r="407" spans="1:4">
      <c r="A407" s="7"/>
      <c r="C407" s="14"/>
      <c r="D407" s="53"/>
    </row>
    <row r="408" spans="1:4" s="5" customFormat="1" ht="30" customHeight="1">
      <c r="A408" s="7"/>
      <c r="B408" s="7"/>
      <c r="C408" s="14"/>
      <c r="D408" s="53"/>
    </row>
    <row r="409" spans="1:4" s="5" customFormat="1">
      <c r="A409" s="7"/>
      <c r="B409" s="7"/>
      <c r="C409" s="14"/>
      <c r="D409" s="53"/>
    </row>
    <row r="410" spans="1:4" s="5" customFormat="1">
      <c r="A410" s="7"/>
      <c r="B410" s="7"/>
      <c r="C410" s="14"/>
      <c r="D410" s="53"/>
    </row>
    <row r="411" spans="1:4" s="5" customFormat="1">
      <c r="A411" s="7"/>
      <c r="B411" s="7"/>
      <c r="C411" s="14"/>
      <c r="D411" s="53"/>
    </row>
    <row r="412" spans="1:4" s="5" customFormat="1">
      <c r="A412" s="7"/>
      <c r="B412" s="7"/>
      <c r="C412" s="14"/>
      <c r="D412" s="53"/>
    </row>
    <row r="413" spans="1:4" s="5" customFormat="1">
      <c r="A413" s="7"/>
      <c r="B413" s="7"/>
      <c r="C413" s="14"/>
      <c r="D413" s="53"/>
    </row>
    <row r="414" spans="1:4" s="5" customFormat="1">
      <c r="A414" s="7"/>
      <c r="B414" s="7"/>
      <c r="C414" s="14"/>
      <c r="D414" s="53"/>
    </row>
    <row r="415" spans="1:4" s="5" customFormat="1">
      <c r="A415" s="7"/>
      <c r="B415" s="7"/>
      <c r="C415" s="14"/>
      <c r="D415" s="53"/>
    </row>
    <row r="416" spans="1:4" s="5" customFormat="1">
      <c r="A416" s="7"/>
      <c r="B416" s="7"/>
      <c r="C416" s="14"/>
      <c r="D416" s="53"/>
    </row>
    <row r="417" spans="1:4" s="5" customFormat="1">
      <c r="A417" s="7"/>
      <c r="B417" s="7"/>
      <c r="C417" s="14"/>
      <c r="D417" s="53"/>
    </row>
    <row r="418" spans="1:4" s="5" customFormat="1">
      <c r="A418" s="7"/>
      <c r="B418" s="7"/>
      <c r="C418" s="14"/>
      <c r="D418" s="53"/>
    </row>
    <row r="419" spans="1:4" s="5" customFormat="1">
      <c r="A419" s="7"/>
      <c r="B419" s="7"/>
      <c r="C419" s="14"/>
      <c r="D419" s="53"/>
    </row>
    <row r="420" spans="1:4" s="5" customFormat="1">
      <c r="A420" s="7"/>
      <c r="B420" s="7"/>
      <c r="C420" s="14"/>
      <c r="D420" s="53"/>
    </row>
    <row r="421" spans="1:4" s="5" customFormat="1">
      <c r="A421" s="7"/>
      <c r="B421" s="7"/>
      <c r="C421" s="14"/>
      <c r="D421" s="53"/>
    </row>
    <row r="422" spans="1:4" s="5" customFormat="1">
      <c r="A422" s="7"/>
      <c r="B422" s="7"/>
      <c r="C422" s="14"/>
      <c r="D422" s="53"/>
    </row>
    <row r="423" spans="1:4">
      <c r="A423" s="7"/>
      <c r="C423" s="14"/>
      <c r="D423" s="53"/>
    </row>
    <row r="424" spans="1:4">
      <c r="A424" s="7"/>
      <c r="C424" s="14"/>
      <c r="D424" s="53"/>
    </row>
    <row r="425" spans="1:4" ht="18" customHeight="1">
      <c r="A425" s="7"/>
      <c r="C425" s="14"/>
      <c r="D425" s="53"/>
    </row>
    <row r="426" spans="1:4" ht="20.25" customHeight="1">
      <c r="A426" s="7"/>
      <c r="C426" s="14"/>
      <c r="D426" s="53"/>
    </row>
    <row r="427" spans="1:4">
      <c r="A427" s="7"/>
      <c r="C427" s="14"/>
      <c r="D427" s="53"/>
    </row>
    <row r="428" spans="1:4">
      <c r="A428" s="7"/>
      <c r="C428" s="14"/>
      <c r="D428" s="53"/>
    </row>
    <row r="429" spans="1:4">
      <c r="A429" s="7"/>
      <c r="C429" s="14"/>
      <c r="D429" s="53"/>
    </row>
    <row r="430" spans="1:4">
      <c r="A430" s="7"/>
      <c r="C430" s="14"/>
      <c r="D430" s="53"/>
    </row>
    <row r="431" spans="1:4">
      <c r="A431" s="7"/>
      <c r="C431" s="14"/>
      <c r="D431" s="53"/>
    </row>
    <row r="432" spans="1:4">
      <c r="A432" s="7"/>
      <c r="C432" s="14"/>
      <c r="D432" s="53"/>
    </row>
    <row r="433" spans="1:4">
      <c r="A433" s="7"/>
      <c r="C433" s="14"/>
      <c r="D433" s="53"/>
    </row>
    <row r="434" spans="1:4">
      <c r="A434" s="7"/>
      <c r="C434" s="14"/>
      <c r="D434" s="53"/>
    </row>
    <row r="435" spans="1:4">
      <c r="A435" s="7"/>
      <c r="C435" s="14"/>
      <c r="D435" s="53"/>
    </row>
    <row r="436" spans="1:4">
      <c r="A436" s="7"/>
      <c r="C436" s="14"/>
      <c r="D436" s="53"/>
    </row>
    <row r="437" spans="1:4">
      <c r="A437" s="7"/>
      <c r="C437" s="14"/>
      <c r="D437" s="53"/>
    </row>
    <row r="438" spans="1:4">
      <c r="A438" s="7"/>
      <c r="C438" s="14"/>
      <c r="D438" s="53"/>
    </row>
    <row r="439" spans="1:4">
      <c r="A439" s="7"/>
      <c r="C439" s="14"/>
      <c r="D439" s="53"/>
    </row>
    <row r="440" spans="1:4">
      <c r="A440" s="7"/>
      <c r="C440" s="14"/>
      <c r="D440" s="53"/>
    </row>
    <row r="441" spans="1:4">
      <c r="A441" s="7"/>
      <c r="C441" s="14"/>
      <c r="D441" s="53"/>
    </row>
    <row r="442" spans="1:4">
      <c r="A442" s="7"/>
      <c r="C442" s="14"/>
      <c r="D442" s="53"/>
    </row>
    <row r="443" spans="1:4">
      <c r="A443" s="7"/>
      <c r="C443" s="14"/>
      <c r="D443" s="53"/>
    </row>
    <row r="444" spans="1:4">
      <c r="A444" s="7"/>
      <c r="C444" s="14"/>
      <c r="D444" s="53"/>
    </row>
    <row r="445" spans="1:4">
      <c r="A445" s="7"/>
      <c r="C445" s="14"/>
      <c r="D445" s="53"/>
    </row>
    <row r="446" spans="1:4">
      <c r="A446" s="7"/>
      <c r="C446" s="14"/>
      <c r="D446" s="53"/>
    </row>
    <row r="447" spans="1:4">
      <c r="A447" s="7"/>
      <c r="C447" s="14"/>
      <c r="D447" s="53"/>
    </row>
    <row r="448" spans="1:4">
      <c r="A448" s="7"/>
      <c r="C448" s="14"/>
      <c r="D448" s="53"/>
    </row>
    <row r="449" spans="1:4">
      <c r="A449" s="7"/>
      <c r="C449" s="14"/>
      <c r="D449" s="53"/>
    </row>
    <row r="450" spans="1:4">
      <c r="A450" s="7"/>
      <c r="C450" s="14"/>
      <c r="D450" s="53"/>
    </row>
    <row r="451" spans="1:4">
      <c r="A451" s="7"/>
      <c r="C451" s="14"/>
      <c r="D451" s="53"/>
    </row>
    <row r="452" spans="1:4">
      <c r="A452" s="7"/>
      <c r="C452" s="14"/>
      <c r="D452" s="53"/>
    </row>
    <row r="453" spans="1:4">
      <c r="A453" s="7"/>
      <c r="C453" s="14"/>
      <c r="D453" s="53"/>
    </row>
    <row r="454" spans="1:4">
      <c r="A454" s="7"/>
      <c r="C454" s="14"/>
      <c r="D454" s="53"/>
    </row>
    <row r="455" spans="1:4">
      <c r="A455" s="7"/>
      <c r="C455" s="14"/>
      <c r="D455" s="53"/>
    </row>
    <row r="456" spans="1:4">
      <c r="A456" s="7"/>
      <c r="C456" s="14"/>
      <c r="D456" s="53"/>
    </row>
    <row r="457" spans="1:4">
      <c r="A457" s="7"/>
      <c r="C457" s="14"/>
      <c r="D457" s="53"/>
    </row>
    <row r="458" spans="1:4">
      <c r="A458" s="7"/>
      <c r="C458" s="14"/>
      <c r="D458" s="53"/>
    </row>
    <row r="459" spans="1:4">
      <c r="A459" s="7"/>
      <c r="C459" s="14"/>
      <c r="D459" s="53"/>
    </row>
    <row r="460" spans="1:4">
      <c r="A460" s="7"/>
      <c r="C460" s="14"/>
      <c r="D460" s="53"/>
    </row>
    <row r="461" spans="1:4">
      <c r="A461" s="7"/>
      <c r="C461" s="14"/>
      <c r="D461" s="53"/>
    </row>
    <row r="462" spans="1:4">
      <c r="A462" s="7"/>
      <c r="C462" s="14"/>
      <c r="D462" s="53"/>
    </row>
    <row r="463" spans="1:4">
      <c r="A463" s="7"/>
      <c r="C463" s="14"/>
      <c r="D463" s="53"/>
    </row>
    <row r="464" spans="1:4">
      <c r="A464" s="7"/>
      <c r="C464" s="14"/>
      <c r="D464" s="53"/>
    </row>
    <row r="465" spans="1:4">
      <c r="A465" s="7"/>
      <c r="C465" s="14"/>
      <c r="D465" s="53"/>
    </row>
    <row r="466" spans="1:4">
      <c r="A466" s="7"/>
      <c r="C466" s="14"/>
      <c r="D466" s="53"/>
    </row>
    <row r="467" spans="1:4">
      <c r="A467" s="7"/>
      <c r="C467" s="14"/>
      <c r="D467" s="53"/>
    </row>
    <row r="468" spans="1:4">
      <c r="A468" s="7"/>
      <c r="C468" s="14"/>
      <c r="D468" s="53"/>
    </row>
    <row r="469" spans="1:4">
      <c r="A469" s="7"/>
      <c r="C469" s="14"/>
      <c r="D469" s="53"/>
    </row>
    <row r="470" spans="1:4">
      <c r="A470" s="7"/>
      <c r="C470" s="14"/>
      <c r="D470" s="53"/>
    </row>
    <row r="471" spans="1:4">
      <c r="A471" s="7"/>
      <c r="C471" s="14"/>
      <c r="D471" s="53"/>
    </row>
    <row r="472" spans="1:4">
      <c r="A472" s="7"/>
      <c r="C472" s="14"/>
      <c r="D472" s="53"/>
    </row>
    <row r="473" spans="1:4">
      <c r="A473" s="7"/>
      <c r="C473" s="14"/>
      <c r="D473" s="53"/>
    </row>
    <row r="474" spans="1:4">
      <c r="A474" s="7"/>
      <c r="C474" s="14"/>
      <c r="D474" s="53"/>
    </row>
    <row r="475" spans="1:4">
      <c r="A475" s="7"/>
      <c r="C475" s="14"/>
      <c r="D475" s="53"/>
    </row>
    <row r="476" spans="1:4">
      <c r="A476" s="7"/>
      <c r="C476" s="14"/>
      <c r="D476" s="53"/>
    </row>
    <row r="477" spans="1:4">
      <c r="A477" s="7"/>
      <c r="C477" s="14"/>
      <c r="D477" s="53"/>
    </row>
    <row r="478" spans="1:4">
      <c r="A478" s="7"/>
      <c r="C478" s="14"/>
      <c r="D478" s="53"/>
    </row>
    <row r="479" spans="1:4">
      <c r="A479" s="7"/>
      <c r="C479" s="14"/>
      <c r="D479" s="53"/>
    </row>
    <row r="480" spans="1:4">
      <c r="A480" s="7"/>
      <c r="C480" s="14"/>
      <c r="D480" s="53"/>
    </row>
    <row r="481" spans="1:4">
      <c r="A481" s="7"/>
      <c r="C481" s="14"/>
      <c r="D481" s="53"/>
    </row>
    <row r="482" spans="1:4">
      <c r="A482" s="7"/>
      <c r="C482" s="14"/>
      <c r="D482" s="53"/>
    </row>
    <row r="483" spans="1:4">
      <c r="A483" s="7"/>
      <c r="C483" s="14"/>
      <c r="D483" s="53"/>
    </row>
    <row r="484" spans="1:4">
      <c r="A484" s="7"/>
      <c r="C484" s="14"/>
      <c r="D484" s="53"/>
    </row>
    <row r="485" spans="1:4">
      <c r="A485" s="7"/>
      <c r="C485" s="14"/>
      <c r="D485" s="53"/>
    </row>
    <row r="486" spans="1:4">
      <c r="A486" s="7"/>
      <c r="C486" s="14"/>
      <c r="D486" s="53"/>
    </row>
    <row r="487" spans="1:4">
      <c r="A487" s="7"/>
      <c r="C487" s="14"/>
      <c r="D487" s="53"/>
    </row>
    <row r="488" spans="1:4">
      <c r="A488" s="7"/>
      <c r="C488" s="14"/>
      <c r="D488" s="53"/>
    </row>
    <row r="489" spans="1:4">
      <c r="A489" s="7"/>
      <c r="C489" s="14"/>
      <c r="D489" s="53"/>
    </row>
    <row r="490" spans="1:4">
      <c r="A490" s="7"/>
      <c r="C490" s="14"/>
      <c r="D490" s="53"/>
    </row>
    <row r="491" spans="1:4">
      <c r="A491" s="7"/>
      <c r="C491" s="14"/>
      <c r="D491" s="53"/>
    </row>
    <row r="492" spans="1:4">
      <c r="A492" s="7"/>
      <c r="C492" s="14"/>
      <c r="D492" s="53"/>
    </row>
    <row r="493" spans="1:4">
      <c r="A493" s="7"/>
      <c r="C493" s="14"/>
      <c r="D493" s="53"/>
    </row>
    <row r="494" spans="1:4">
      <c r="A494" s="7"/>
      <c r="C494" s="14"/>
      <c r="D494" s="53"/>
    </row>
    <row r="495" spans="1:4">
      <c r="A495" s="7"/>
      <c r="C495" s="14"/>
      <c r="D495" s="53"/>
    </row>
    <row r="496" spans="1:4">
      <c r="A496" s="7"/>
      <c r="C496" s="14"/>
      <c r="D496" s="53"/>
    </row>
    <row r="497" spans="1:4">
      <c r="A497" s="7"/>
      <c r="C497" s="14"/>
      <c r="D497" s="53"/>
    </row>
    <row r="498" spans="1:4">
      <c r="A498" s="7"/>
      <c r="C498" s="14"/>
      <c r="D498" s="53"/>
    </row>
    <row r="499" spans="1:4">
      <c r="A499" s="7"/>
      <c r="C499" s="14"/>
      <c r="D499" s="53"/>
    </row>
    <row r="500" spans="1:4">
      <c r="A500" s="7"/>
      <c r="C500" s="14"/>
      <c r="D500" s="53"/>
    </row>
    <row r="501" spans="1:4">
      <c r="A501" s="7"/>
      <c r="C501" s="14"/>
      <c r="D501" s="53"/>
    </row>
    <row r="502" spans="1:4">
      <c r="A502" s="7"/>
      <c r="C502" s="14"/>
      <c r="D502" s="53"/>
    </row>
    <row r="503" spans="1:4">
      <c r="A503" s="7"/>
      <c r="C503" s="14"/>
      <c r="D503" s="53"/>
    </row>
    <row r="504" spans="1:4">
      <c r="A504" s="7"/>
      <c r="C504" s="14"/>
      <c r="D504" s="53"/>
    </row>
    <row r="505" spans="1:4">
      <c r="A505" s="7"/>
      <c r="C505" s="14"/>
      <c r="D505" s="53"/>
    </row>
    <row r="506" spans="1:4">
      <c r="A506" s="7"/>
      <c r="C506" s="14"/>
      <c r="D506" s="53"/>
    </row>
    <row r="507" spans="1:4">
      <c r="A507" s="7"/>
      <c r="C507" s="14"/>
      <c r="D507" s="53"/>
    </row>
    <row r="508" spans="1:4">
      <c r="A508" s="7"/>
      <c r="C508" s="14"/>
      <c r="D508" s="53"/>
    </row>
    <row r="509" spans="1:4">
      <c r="A509" s="7"/>
      <c r="C509" s="14"/>
      <c r="D509" s="53"/>
    </row>
    <row r="510" spans="1:4">
      <c r="A510" s="7"/>
      <c r="C510" s="14"/>
      <c r="D510" s="53"/>
    </row>
    <row r="511" spans="1:4">
      <c r="A511" s="7"/>
      <c r="C511" s="14"/>
      <c r="D511" s="53"/>
    </row>
    <row r="512" spans="1:4">
      <c r="A512" s="7"/>
      <c r="C512" s="14"/>
      <c r="D512" s="53"/>
    </row>
    <row r="513" spans="1:4">
      <c r="A513" s="7"/>
      <c r="C513" s="14"/>
      <c r="D513" s="53"/>
    </row>
    <row r="514" spans="1:4">
      <c r="A514" s="7"/>
      <c r="C514" s="14"/>
      <c r="D514" s="53"/>
    </row>
    <row r="515" spans="1:4">
      <c r="A515" s="7"/>
      <c r="C515" s="14"/>
      <c r="D515" s="53"/>
    </row>
    <row r="516" spans="1:4">
      <c r="A516" s="7"/>
      <c r="C516" s="14"/>
      <c r="D516" s="53"/>
    </row>
    <row r="517" spans="1:4">
      <c r="A517" s="7"/>
      <c r="C517" s="14"/>
      <c r="D517" s="53"/>
    </row>
    <row r="518" spans="1:4">
      <c r="A518" s="7"/>
      <c r="C518" s="14"/>
      <c r="D518" s="53"/>
    </row>
    <row r="519" spans="1:4">
      <c r="A519" s="7"/>
      <c r="C519" s="14"/>
      <c r="D519" s="53"/>
    </row>
    <row r="520" spans="1:4">
      <c r="A520" s="7"/>
      <c r="C520" s="14"/>
      <c r="D520" s="53"/>
    </row>
    <row r="521" spans="1:4">
      <c r="A521" s="7"/>
      <c r="C521" s="14"/>
      <c r="D521" s="53"/>
    </row>
    <row r="522" spans="1:4">
      <c r="A522" s="7"/>
      <c r="C522" s="14"/>
      <c r="D522" s="53"/>
    </row>
    <row r="523" spans="1:4">
      <c r="A523" s="7"/>
      <c r="C523" s="14"/>
      <c r="D523" s="53"/>
    </row>
    <row r="524" spans="1:4">
      <c r="A524" s="7"/>
      <c r="C524" s="14"/>
      <c r="D524" s="53"/>
    </row>
    <row r="525" spans="1:4">
      <c r="A525" s="7"/>
      <c r="C525" s="14"/>
      <c r="D525" s="53"/>
    </row>
    <row r="526" spans="1:4">
      <c r="A526" s="7"/>
      <c r="C526" s="14"/>
      <c r="D526" s="53"/>
    </row>
    <row r="527" spans="1:4">
      <c r="A527" s="7"/>
      <c r="C527" s="14"/>
      <c r="D527" s="53"/>
    </row>
    <row r="528" spans="1:4">
      <c r="A528" s="7"/>
      <c r="C528" s="14"/>
      <c r="D528" s="53"/>
    </row>
    <row r="529" spans="1:4">
      <c r="A529" s="7"/>
      <c r="C529" s="14"/>
      <c r="D529" s="53"/>
    </row>
    <row r="530" spans="1:4">
      <c r="A530" s="7"/>
      <c r="C530" s="14"/>
      <c r="D530" s="53"/>
    </row>
    <row r="531" spans="1:4">
      <c r="A531" s="7"/>
      <c r="C531" s="14"/>
      <c r="D531" s="53"/>
    </row>
    <row r="532" spans="1:4">
      <c r="A532" s="7"/>
      <c r="C532" s="14"/>
      <c r="D532" s="53"/>
    </row>
    <row r="533" spans="1:4">
      <c r="A533" s="7"/>
      <c r="C533" s="14"/>
      <c r="D533" s="53"/>
    </row>
    <row r="534" spans="1:4">
      <c r="A534" s="7"/>
      <c r="C534" s="14"/>
      <c r="D534" s="53"/>
    </row>
    <row r="535" spans="1:4">
      <c r="A535" s="7"/>
      <c r="C535" s="14"/>
      <c r="D535" s="53"/>
    </row>
    <row r="536" spans="1:4">
      <c r="A536" s="7"/>
      <c r="C536" s="14"/>
      <c r="D536" s="53"/>
    </row>
    <row r="537" spans="1:4">
      <c r="A537" s="7"/>
      <c r="C537" s="14"/>
      <c r="D537" s="53"/>
    </row>
    <row r="538" spans="1:4">
      <c r="A538" s="7"/>
      <c r="C538" s="14"/>
      <c r="D538" s="53"/>
    </row>
    <row r="539" spans="1:4">
      <c r="A539" s="7"/>
      <c r="C539" s="14"/>
      <c r="D539" s="53"/>
    </row>
    <row r="540" spans="1:4">
      <c r="A540" s="7"/>
      <c r="C540" s="14"/>
      <c r="D540" s="53"/>
    </row>
    <row r="541" spans="1:4">
      <c r="A541" s="7"/>
      <c r="C541" s="14"/>
      <c r="D541" s="53"/>
    </row>
    <row r="542" spans="1:4">
      <c r="A542" s="7"/>
      <c r="C542" s="14"/>
      <c r="D542" s="53"/>
    </row>
    <row r="543" spans="1:4">
      <c r="A543" s="7"/>
      <c r="C543" s="14"/>
      <c r="D543" s="53"/>
    </row>
    <row r="544" spans="1:4">
      <c r="A544" s="7"/>
      <c r="C544" s="14"/>
      <c r="D544" s="53"/>
    </row>
    <row r="545" spans="1:4">
      <c r="A545" s="7"/>
      <c r="C545" s="14"/>
      <c r="D545" s="53"/>
    </row>
    <row r="546" spans="1:4">
      <c r="A546" s="7"/>
      <c r="C546" s="14"/>
      <c r="D546" s="53"/>
    </row>
    <row r="547" spans="1:4">
      <c r="A547" s="7"/>
      <c r="C547" s="14"/>
      <c r="D547" s="53"/>
    </row>
    <row r="548" spans="1:4">
      <c r="A548" s="7"/>
      <c r="C548" s="14"/>
      <c r="D548" s="53"/>
    </row>
    <row r="549" spans="1:4">
      <c r="A549" s="7"/>
      <c r="C549" s="14"/>
      <c r="D549" s="53"/>
    </row>
    <row r="550" spans="1:4">
      <c r="A550" s="7"/>
      <c r="C550" s="14"/>
      <c r="D550" s="53"/>
    </row>
    <row r="551" spans="1:4">
      <c r="A551" s="7"/>
      <c r="C551" s="14"/>
      <c r="D551" s="53"/>
    </row>
    <row r="552" spans="1:4">
      <c r="A552" s="7"/>
      <c r="C552" s="14"/>
      <c r="D552" s="53"/>
    </row>
    <row r="553" spans="1:4">
      <c r="A553" s="7"/>
      <c r="C553" s="14"/>
      <c r="D553" s="53"/>
    </row>
    <row r="554" spans="1:4">
      <c r="A554" s="7"/>
      <c r="C554" s="14"/>
      <c r="D554" s="53"/>
    </row>
    <row r="555" spans="1:4">
      <c r="A555" s="7"/>
      <c r="C555" s="14"/>
      <c r="D555" s="53"/>
    </row>
    <row r="556" spans="1:4">
      <c r="A556" s="7"/>
      <c r="C556" s="14"/>
      <c r="D556" s="53"/>
    </row>
    <row r="557" spans="1:4">
      <c r="A557" s="7"/>
      <c r="C557" s="14"/>
      <c r="D557" s="53"/>
    </row>
    <row r="558" spans="1:4">
      <c r="A558" s="7"/>
      <c r="C558" s="14"/>
      <c r="D558" s="53"/>
    </row>
    <row r="559" spans="1:4">
      <c r="A559" s="7"/>
      <c r="C559" s="14"/>
      <c r="D559" s="53"/>
    </row>
    <row r="560" spans="1:4">
      <c r="A560" s="7"/>
      <c r="C560" s="14"/>
      <c r="D560" s="53"/>
    </row>
    <row r="561" spans="1:4">
      <c r="A561" s="7"/>
      <c r="C561" s="14"/>
      <c r="D561" s="53"/>
    </row>
    <row r="562" spans="1:4">
      <c r="A562" s="7"/>
      <c r="C562" s="14"/>
      <c r="D562" s="53"/>
    </row>
    <row r="563" spans="1:4">
      <c r="A563" s="7"/>
      <c r="C563" s="14"/>
      <c r="D563" s="53"/>
    </row>
    <row r="564" spans="1:4">
      <c r="A564" s="7"/>
      <c r="C564" s="14"/>
      <c r="D564" s="53"/>
    </row>
    <row r="565" spans="1:4">
      <c r="A565" s="7"/>
      <c r="C565" s="14"/>
      <c r="D565" s="53"/>
    </row>
    <row r="566" spans="1:4">
      <c r="A566" s="7"/>
      <c r="C566" s="14"/>
      <c r="D566" s="53"/>
    </row>
    <row r="567" spans="1:4">
      <c r="A567" s="7"/>
      <c r="C567" s="14"/>
      <c r="D567" s="53"/>
    </row>
    <row r="568" spans="1:4">
      <c r="A568" s="7"/>
      <c r="C568" s="14"/>
      <c r="D568" s="53"/>
    </row>
    <row r="569" spans="1:4">
      <c r="A569" s="7"/>
      <c r="C569" s="14"/>
      <c r="D569" s="53"/>
    </row>
    <row r="570" spans="1:4">
      <c r="A570" s="7"/>
      <c r="C570" s="14"/>
      <c r="D570" s="53"/>
    </row>
    <row r="571" spans="1:4">
      <c r="A571" s="7"/>
      <c r="C571" s="14"/>
      <c r="D571" s="53"/>
    </row>
    <row r="572" spans="1:4">
      <c r="A572" s="7"/>
      <c r="C572" s="14"/>
      <c r="D572" s="53"/>
    </row>
    <row r="573" spans="1:4">
      <c r="A573" s="7"/>
      <c r="C573" s="14"/>
      <c r="D573" s="53"/>
    </row>
    <row r="574" spans="1:4">
      <c r="A574" s="7"/>
      <c r="C574" s="14"/>
      <c r="D574" s="53"/>
    </row>
    <row r="575" spans="1:4">
      <c r="A575" s="7"/>
      <c r="C575" s="14"/>
      <c r="D575" s="53"/>
    </row>
    <row r="576" spans="1:4">
      <c r="A576" s="7"/>
      <c r="C576" s="14"/>
      <c r="D576" s="53"/>
    </row>
    <row r="577" spans="1:4">
      <c r="A577" s="7"/>
      <c r="C577" s="14"/>
      <c r="D577" s="53"/>
    </row>
    <row r="578" spans="1:4">
      <c r="A578" s="7"/>
      <c r="C578" s="14"/>
      <c r="D578" s="53"/>
    </row>
    <row r="579" spans="1:4">
      <c r="A579" s="7"/>
      <c r="C579" s="14"/>
      <c r="D579" s="53"/>
    </row>
    <row r="580" spans="1:4">
      <c r="A580" s="7"/>
      <c r="C580" s="14"/>
      <c r="D580" s="53"/>
    </row>
    <row r="581" spans="1:4">
      <c r="A581" s="7"/>
      <c r="C581" s="14"/>
      <c r="D581" s="53"/>
    </row>
    <row r="582" spans="1:4">
      <c r="A582" s="7"/>
      <c r="C582" s="14"/>
      <c r="D582" s="53"/>
    </row>
    <row r="583" spans="1:4">
      <c r="A583" s="7"/>
      <c r="C583" s="14"/>
      <c r="D583" s="53"/>
    </row>
    <row r="584" spans="1:4">
      <c r="A584" s="7"/>
      <c r="C584" s="14"/>
      <c r="D584" s="53"/>
    </row>
    <row r="585" spans="1:4">
      <c r="A585" s="7"/>
      <c r="C585" s="14"/>
      <c r="D585" s="53"/>
    </row>
    <row r="586" spans="1:4">
      <c r="A586" s="7"/>
      <c r="C586" s="14"/>
      <c r="D586" s="53"/>
    </row>
    <row r="587" spans="1:4">
      <c r="A587" s="7"/>
      <c r="C587" s="14"/>
      <c r="D587" s="53"/>
    </row>
    <row r="588" spans="1:4">
      <c r="A588" s="7"/>
      <c r="C588" s="14"/>
      <c r="D588" s="53"/>
    </row>
    <row r="589" spans="1:4">
      <c r="A589" s="7"/>
      <c r="C589" s="14"/>
      <c r="D589" s="53"/>
    </row>
    <row r="590" spans="1:4">
      <c r="A590" s="7"/>
      <c r="C590" s="14"/>
      <c r="D590" s="53"/>
    </row>
    <row r="591" spans="1:4">
      <c r="A591" s="7"/>
      <c r="C591" s="14"/>
      <c r="D591" s="53"/>
    </row>
    <row r="592" spans="1:4">
      <c r="A592" s="7"/>
      <c r="C592" s="14"/>
      <c r="D592" s="53"/>
    </row>
    <row r="593" spans="1:4">
      <c r="A593" s="7"/>
      <c r="C593" s="14"/>
      <c r="D593" s="53"/>
    </row>
    <row r="594" spans="1:4">
      <c r="A594" s="7"/>
      <c r="C594" s="14"/>
      <c r="D594" s="53"/>
    </row>
    <row r="595" spans="1:4">
      <c r="A595" s="7"/>
      <c r="C595" s="14"/>
      <c r="D595" s="53"/>
    </row>
    <row r="596" spans="1:4">
      <c r="A596" s="7"/>
      <c r="C596" s="14"/>
      <c r="D596" s="53"/>
    </row>
    <row r="597" spans="1:4">
      <c r="A597" s="7"/>
      <c r="C597" s="14"/>
      <c r="D597" s="53"/>
    </row>
    <row r="598" spans="1:4">
      <c r="A598" s="7"/>
      <c r="C598" s="14"/>
      <c r="D598" s="53"/>
    </row>
    <row r="599" spans="1:4">
      <c r="A599" s="7"/>
      <c r="C599" s="14"/>
      <c r="D599" s="53"/>
    </row>
    <row r="600" spans="1:4">
      <c r="A600" s="7"/>
      <c r="C600" s="14"/>
      <c r="D600" s="53"/>
    </row>
    <row r="601" spans="1:4">
      <c r="A601" s="7"/>
      <c r="C601" s="14"/>
      <c r="D601" s="53"/>
    </row>
    <row r="602" spans="1:4">
      <c r="A602" s="7"/>
      <c r="C602" s="14"/>
      <c r="D602" s="53"/>
    </row>
    <row r="603" spans="1:4">
      <c r="A603" s="7"/>
      <c r="C603" s="14"/>
      <c r="D603" s="53"/>
    </row>
    <row r="604" spans="1:4">
      <c r="A604" s="7"/>
      <c r="C604" s="14"/>
      <c r="D604" s="53"/>
    </row>
    <row r="605" spans="1:4">
      <c r="A605" s="7"/>
      <c r="C605" s="14"/>
      <c r="D605" s="53"/>
    </row>
    <row r="606" spans="1:4">
      <c r="A606" s="7"/>
      <c r="C606" s="14"/>
      <c r="D606" s="53"/>
    </row>
    <row r="607" spans="1:4">
      <c r="A607" s="7"/>
      <c r="C607" s="14"/>
      <c r="D607" s="53"/>
    </row>
    <row r="608" spans="1:4">
      <c r="A608" s="7"/>
      <c r="C608" s="14"/>
      <c r="D608" s="53"/>
    </row>
    <row r="609" spans="1:4">
      <c r="A609" s="7"/>
      <c r="C609" s="14"/>
      <c r="D609" s="53"/>
    </row>
    <row r="610" spans="1:4">
      <c r="A610" s="7"/>
      <c r="C610" s="14"/>
      <c r="D610" s="53"/>
    </row>
    <row r="611" spans="1:4">
      <c r="A611" s="7"/>
      <c r="C611" s="14"/>
      <c r="D611" s="53"/>
    </row>
    <row r="612" spans="1:4">
      <c r="A612" s="7"/>
      <c r="C612" s="14"/>
      <c r="D612" s="53"/>
    </row>
    <row r="613" spans="1:4">
      <c r="A613" s="7"/>
      <c r="C613" s="14"/>
      <c r="D613" s="53"/>
    </row>
    <row r="614" spans="1:4">
      <c r="A614" s="7"/>
      <c r="C614" s="14"/>
      <c r="D614" s="53"/>
    </row>
    <row r="615" spans="1:4">
      <c r="A615" s="7"/>
      <c r="C615" s="14"/>
      <c r="D615" s="53"/>
    </row>
    <row r="616" spans="1:4">
      <c r="A616" s="7"/>
      <c r="C616" s="14"/>
      <c r="D616" s="53"/>
    </row>
    <row r="617" spans="1:4">
      <c r="A617" s="7"/>
      <c r="C617" s="14"/>
      <c r="D617" s="53"/>
    </row>
    <row r="618" spans="1:4">
      <c r="A618" s="7"/>
      <c r="C618" s="14"/>
      <c r="D618" s="53"/>
    </row>
    <row r="619" spans="1:4">
      <c r="A619" s="7"/>
      <c r="C619" s="14"/>
      <c r="D619" s="53"/>
    </row>
    <row r="620" spans="1:4">
      <c r="A620" s="7"/>
      <c r="C620" s="14"/>
      <c r="D620" s="53"/>
    </row>
    <row r="621" spans="1:4">
      <c r="A621" s="7"/>
      <c r="C621" s="14"/>
      <c r="D621" s="53"/>
    </row>
    <row r="622" spans="1:4">
      <c r="A622" s="7"/>
      <c r="C622" s="14"/>
      <c r="D622" s="53"/>
    </row>
    <row r="623" spans="1:4">
      <c r="A623" s="7"/>
      <c r="C623" s="14"/>
      <c r="D623" s="53"/>
    </row>
    <row r="624" spans="1:4">
      <c r="A624" s="7"/>
      <c r="C624" s="14"/>
      <c r="D624" s="53"/>
    </row>
    <row r="625" spans="1:4">
      <c r="A625" s="7"/>
      <c r="C625" s="14"/>
      <c r="D625" s="53"/>
    </row>
    <row r="626" spans="1:4">
      <c r="A626" s="7"/>
      <c r="C626" s="14"/>
      <c r="D626" s="53"/>
    </row>
    <row r="627" spans="1:4">
      <c r="A627" s="7"/>
      <c r="C627" s="14"/>
      <c r="D627" s="53"/>
    </row>
    <row r="628" spans="1:4">
      <c r="A628" s="7"/>
      <c r="C628" s="14"/>
      <c r="D628" s="53"/>
    </row>
    <row r="629" spans="1:4">
      <c r="A629" s="7"/>
      <c r="C629" s="14"/>
      <c r="D629" s="53"/>
    </row>
    <row r="630" spans="1:4">
      <c r="A630" s="7"/>
      <c r="C630" s="14"/>
      <c r="D630" s="53"/>
    </row>
    <row r="631" spans="1:4">
      <c r="A631" s="7"/>
      <c r="C631" s="14"/>
      <c r="D631" s="53"/>
    </row>
    <row r="632" spans="1:4">
      <c r="A632" s="7"/>
      <c r="C632" s="14"/>
      <c r="D632" s="53"/>
    </row>
    <row r="633" spans="1:4">
      <c r="A633" s="7"/>
      <c r="C633" s="14"/>
      <c r="D633" s="53"/>
    </row>
    <row r="634" spans="1:4">
      <c r="A634" s="7"/>
      <c r="C634" s="14"/>
      <c r="D634" s="53"/>
    </row>
    <row r="635" spans="1:4">
      <c r="A635" s="7"/>
      <c r="C635" s="14"/>
      <c r="D635" s="53"/>
    </row>
    <row r="636" spans="1:4">
      <c r="A636" s="7"/>
      <c r="C636" s="14"/>
      <c r="D636" s="53"/>
    </row>
    <row r="637" spans="1:4">
      <c r="A637" s="7"/>
      <c r="C637" s="14"/>
      <c r="D637" s="53"/>
    </row>
    <row r="638" spans="1:4">
      <c r="A638" s="7"/>
      <c r="C638" s="14"/>
      <c r="D638" s="53"/>
    </row>
    <row r="639" spans="1:4">
      <c r="A639" s="7"/>
      <c r="C639" s="14"/>
      <c r="D639" s="53"/>
    </row>
    <row r="640" spans="1:4">
      <c r="A640" s="7"/>
      <c r="C640" s="14"/>
      <c r="D640" s="53"/>
    </row>
    <row r="641" spans="1:4">
      <c r="A641" s="7"/>
      <c r="C641" s="14"/>
      <c r="D641" s="53"/>
    </row>
    <row r="642" spans="1:4">
      <c r="A642" s="7"/>
      <c r="C642" s="14"/>
      <c r="D642" s="53"/>
    </row>
    <row r="643" spans="1:4">
      <c r="A643" s="7"/>
      <c r="C643" s="14"/>
      <c r="D643" s="53"/>
    </row>
    <row r="644" spans="1:4">
      <c r="A644" s="7"/>
      <c r="C644" s="14"/>
      <c r="D644" s="53"/>
    </row>
    <row r="645" spans="1:4">
      <c r="A645" s="7"/>
      <c r="C645" s="14"/>
      <c r="D645" s="53"/>
    </row>
    <row r="646" spans="1:4">
      <c r="A646" s="7"/>
      <c r="C646" s="14"/>
      <c r="D646" s="53"/>
    </row>
    <row r="647" spans="1:4">
      <c r="A647" s="7"/>
      <c r="C647" s="14"/>
      <c r="D647" s="53"/>
    </row>
    <row r="648" spans="1:4">
      <c r="A648" s="7"/>
      <c r="C648" s="14"/>
      <c r="D648" s="53"/>
    </row>
    <row r="649" spans="1:4">
      <c r="A649" s="7"/>
      <c r="C649" s="14"/>
      <c r="D649" s="53"/>
    </row>
    <row r="650" spans="1:4">
      <c r="A650" s="7"/>
      <c r="C650" s="14"/>
      <c r="D650" s="53"/>
    </row>
    <row r="651" spans="1:4">
      <c r="A651" s="7"/>
      <c r="C651" s="14"/>
      <c r="D651" s="53"/>
    </row>
    <row r="652" spans="1:4">
      <c r="A652" s="7"/>
      <c r="C652" s="14"/>
      <c r="D652" s="53"/>
    </row>
    <row r="653" spans="1:4">
      <c r="A653" s="7"/>
      <c r="C653" s="14"/>
      <c r="D653" s="53"/>
    </row>
    <row r="654" spans="1:4">
      <c r="A654" s="7"/>
      <c r="C654" s="14"/>
      <c r="D654" s="53"/>
    </row>
    <row r="655" spans="1:4">
      <c r="A655" s="7"/>
      <c r="C655" s="14"/>
      <c r="D655" s="53"/>
    </row>
    <row r="656" spans="1:4">
      <c r="A656" s="7"/>
      <c r="C656" s="14"/>
      <c r="D656" s="53"/>
    </row>
    <row r="657" spans="1:4">
      <c r="A657" s="7"/>
      <c r="C657" s="14"/>
      <c r="D657" s="53"/>
    </row>
    <row r="658" spans="1:4">
      <c r="A658" s="7"/>
      <c r="C658" s="14"/>
      <c r="D658" s="53"/>
    </row>
    <row r="659" spans="1:4">
      <c r="A659" s="7"/>
      <c r="C659" s="14"/>
      <c r="D659" s="53"/>
    </row>
    <row r="660" spans="1:4">
      <c r="A660" s="7"/>
      <c r="C660" s="14"/>
      <c r="D660" s="53"/>
    </row>
    <row r="661" spans="1:4">
      <c r="A661" s="7"/>
      <c r="C661" s="14"/>
      <c r="D661" s="53"/>
    </row>
    <row r="662" spans="1:4">
      <c r="A662" s="7"/>
      <c r="C662" s="14"/>
      <c r="D662" s="53"/>
    </row>
    <row r="663" spans="1:4">
      <c r="A663" s="7"/>
      <c r="C663" s="14"/>
      <c r="D663" s="53"/>
    </row>
    <row r="664" spans="1:4">
      <c r="A664" s="7"/>
      <c r="C664" s="14"/>
      <c r="D664" s="53"/>
    </row>
    <row r="665" spans="1:4">
      <c r="A665" s="7"/>
      <c r="C665" s="14"/>
      <c r="D665" s="53"/>
    </row>
    <row r="666" spans="1:4">
      <c r="A666" s="7"/>
      <c r="C666" s="14"/>
      <c r="D666" s="53"/>
    </row>
    <row r="667" spans="1:4">
      <c r="A667" s="7"/>
      <c r="C667" s="14"/>
      <c r="D667" s="53"/>
    </row>
    <row r="668" spans="1:4">
      <c r="A668" s="7"/>
      <c r="C668" s="14"/>
      <c r="D668" s="53"/>
    </row>
    <row r="669" spans="1:4">
      <c r="A669" s="7"/>
      <c r="C669" s="14"/>
      <c r="D669" s="53"/>
    </row>
    <row r="670" spans="1:4">
      <c r="A670" s="7"/>
      <c r="C670" s="14"/>
      <c r="D670" s="53"/>
    </row>
    <row r="671" spans="1:4">
      <c r="A671" s="7"/>
      <c r="C671" s="14"/>
      <c r="D671" s="53"/>
    </row>
    <row r="672" spans="1:4">
      <c r="A672" s="7"/>
      <c r="C672" s="14"/>
      <c r="D672" s="53"/>
    </row>
    <row r="673" spans="1:4">
      <c r="A673" s="7"/>
      <c r="C673" s="14"/>
      <c r="D673" s="53"/>
    </row>
    <row r="674" spans="1:4">
      <c r="A674" s="7"/>
      <c r="C674" s="14"/>
      <c r="D674" s="53"/>
    </row>
    <row r="675" spans="1:4">
      <c r="A675" s="7"/>
      <c r="C675" s="14"/>
      <c r="D675" s="53"/>
    </row>
    <row r="676" spans="1:4">
      <c r="A676" s="7"/>
      <c r="C676" s="14"/>
      <c r="D676" s="53"/>
    </row>
    <row r="677" spans="1:4">
      <c r="A677" s="7"/>
      <c r="C677" s="14"/>
      <c r="D677" s="53"/>
    </row>
    <row r="678" spans="1:4">
      <c r="A678" s="7"/>
      <c r="C678" s="14"/>
      <c r="D678" s="53"/>
    </row>
    <row r="679" spans="1:4">
      <c r="A679" s="7"/>
      <c r="C679" s="14"/>
      <c r="D679" s="53"/>
    </row>
    <row r="680" spans="1:4">
      <c r="A680" s="7"/>
      <c r="C680" s="14"/>
      <c r="D680" s="53"/>
    </row>
    <row r="681" spans="1:4">
      <c r="A681" s="7"/>
      <c r="C681" s="14"/>
      <c r="D681" s="53"/>
    </row>
    <row r="682" spans="1:4">
      <c r="A682" s="7"/>
      <c r="C682" s="14"/>
      <c r="D682" s="53"/>
    </row>
    <row r="683" spans="1:4">
      <c r="A683" s="7"/>
      <c r="C683" s="14"/>
      <c r="D683" s="53"/>
    </row>
    <row r="684" spans="1:4">
      <c r="A684" s="7"/>
      <c r="C684" s="14"/>
      <c r="D684" s="53"/>
    </row>
    <row r="685" spans="1:4">
      <c r="A685" s="7"/>
      <c r="C685" s="14"/>
      <c r="D685" s="53"/>
    </row>
    <row r="686" spans="1:4">
      <c r="A686" s="7"/>
      <c r="C686" s="14"/>
      <c r="D686" s="53"/>
    </row>
    <row r="687" spans="1:4">
      <c r="A687" s="7"/>
      <c r="C687" s="14"/>
      <c r="D687" s="53"/>
    </row>
    <row r="688" spans="1:4">
      <c r="A688" s="7"/>
      <c r="C688" s="14"/>
      <c r="D688" s="53"/>
    </row>
    <row r="689" spans="1:4">
      <c r="A689" s="7"/>
      <c r="C689" s="14"/>
      <c r="D689" s="53"/>
    </row>
    <row r="690" spans="1:4">
      <c r="A690" s="7"/>
      <c r="C690" s="14"/>
      <c r="D690" s="53"/>
    </row>
    <row r="691" spans="1:4">
      <c r="A691" s="7"/>
      <c r="C691" s="14"/>
      <c r="D691" s="53"/>
    </row>
    <row r="692" spans="1:4">
      <c r="A692" s="7"/>
      <c r="C692" s="14"/>
      <c r="D692" s="53"/>
    </row>
    <row r="693" spans="1:4">
      <c r="A693" s="7"/>
      <c r="C693" s="14"/>
      <c r="D693" s="53"/>
    </row>
    <row r="694" spans="1:4">
      <c r="A694" s="7"/>
      <c r="C694" s="14"/>
      <c r="D694" s="53"/>
    </row>
    <row r="695" spans="1:4">
      <c r="A695" s="7"/>
      <c r="C695" s="14"/>
      <c r="D695" s="53"/>
    </row>
    <row r="696" spans="1:4">
      <c r="A696" s="7"/>
      <c r="C696" s="14"/>
      <c r="D696" s="53"/>
    </row>
    <row r="697" spans="1:4">
      <c r="A697" s="7"/>
      <c r="C697" s="14"/>
      <c r="D697" s="53"/>
    </row>
    <row r="698" spans="1:4">
      <c r="A698" s="7"/>
      <c r="C698" s="14"/>
      <c r="D698" s="53"/>
    </row>
    <row r="699" spans="1:4">
      <c r="A699" s="7"/>
      <c r="C699" s="14"/>
      <c r="D699" s="53"/>
    </row>
    <row r="700" spans="1:4">
      <c r="A700" s="7"/>
      <c r="C700" s="14"/>
      <c r="D700" s="53"/>
    </row>
    <row r="701" spans="1:4">
      <c r="A701" s="7"/>
      <c r="C701" s="14"/>
      <c r="D701" s="53"/>
    </row>
    <row r="702" spans="1:4">
      <c r="A702" s="7"/>
      <c r="C702" s="14"/>
      <c r="D702" s="53"/>
    </row>
    <row r="703" spans="1:4">
      <c r="A703" s="7"/>
      <c r="C703" s="14"/>
      <c r="D703" s="53"/>
    </row>
    <row r="704" spans="1:4">
      <c r="A704" s="7"/>
      <c r="C704" s="14"/>
      <c r="D704" s="53"/>
    </row>
    <row r="705" spans="1:4">
      <c r="A705" s="7"/>
      <c r="C705" s="14"/>
      <c r="D705" s="53"/>
    </row>
    <row r="706" spans="1:4">
      <c r="A706" s="7"/>
      <c r="C706" s="14"/>
      <c r="D706" s="53"/>
    </row>
    <row r="707" spans="1:4">
      <c r="A707" s="7"/>
      <c r="C707" s="14"/>
      <c r="D707" s="53"/>
    </row>
    <row r="708" spans="1:4">
      <c r="A708" s="7"/>
      <c r="C708" s="14"/>
      <c r="D708" s="53"/>
    </row>
    <row r="709" spans="1:4">
      <c r="A709" s="7"/>
      <c r="C709" s="14"/>
      <c r="D709" s="53"/>
    </row>
    <row r="710" spans="1:4">
      <c r="A710" s="7"/>
      <c r="C710" s="14"/>
      <c r="D710" s="53"/>
    </row>
    <row r="711" spans="1:4">
      <c r="A711" s="7"/>
      <c r="C711" s="14"/>
      <c r="D711" s="53"/>
    </row>
    <row r="712" spans="1:4">
      <c r="A712" s="7"/>
      <c r="C712" s="14"/>
      <c r="D712" s="53"/>
    </row>
    <row r="713" spans="1:4">
      <c r="A713" s="7"/>
      <c r="C713" s="14"/>
      <c r="D713" s="53"/>
    </row>
    <row r="714" spans="1:4">
      <c r="A714" s="7"/>
      <c r="C714" s="14"/>
      <c r="D714" s="53"/>
    </row>
    <row r="715" spans="1:4">
      <c r="A715" s="7"/>
      <c r="C715" s="14"/>
      <c r="D715" s="53"/>
    </row>
    <row r="716" spans="1:4">
      <c r="A716" s="7"/>
      <c r="C716" s="14"/>
      <c r="D716" s="53"/>
    </row>
    <row r="717" spans="1:4">
      <c r="A717" s="7"/>
      <c r="C717" s="14"/>
      <c r="D717" s="53"/>
    </row>
    <row r="718" spans="1:4">
      <c r="A718" s="7"/>
      <c r="C718" s="14"/>
      <c r="D718" s="53"/>
    </row>
    <row r="719" spans="1:4">
      <c r="A719" s="7"/>
      <c r="C719" s="14"/>
      <c r="D719" s="53"/>
    </row>
    <row r="720" spans="1:4">
      <c r="A720" s="7"/>
      <c r="C720" s="14"/>
      <c r="D720" s="53"/>
    </row>
    <row r="721" spans="1:4">
      <c r="A721" s="7"/>
      <c r="C721" s="14"/>
      <c r="D721" s="53"/>
    </row>
    <row r="722" spans="1:4">
      <c r="A722" s="7"/>
      <c r="C722" s="14"/>
      <c r="D722" s="53"/>
    </row>
    <row r="723" spans="1:4">
      <c r="A723" s="7"/>
      <c r="C723" s="14"/>
      <c r="D723" s="53"/>
    </row>
    <row r="724" spans="1:4">
      <c r="A724" s="7"/>
      <c r="C724" s="14"/>
      <c r="D724" s="53"/>
    </row>
    <row r="725" spans="1:4">
      <c r="A725" s="7"/>
      <c r="C725" s="14"/>
      <c r="D725" s="53"/>
    </row>
    <row r="726" spans="1:4">
      <c r="A726" s="7"/>
      <c r="C726" s="14"/>
      <c r="D726" s="53"/>
    </row>
    <row r="727" spans="1:4">
      <c r="A727" s="7"/>
      <c r="C727" s="14"/>
      <c r="D727" s="53"/>
    </row>
    <row r="728" spans="1:4">
      <c r="A728" s="7"/>
      <c r="C728" s="14"/>
      <c r="D728" s="53"/>
    </row>
    <row r="729" spans="1:4">
      <c r="A729" s="7"/>
      <c r="C729" s="14"/>
      <c r="D729" s="53"/>
    </row>
    <row r="730" spans="1:4">
      <c r="A730" s="7"/>
      <c r="C730" s="14"/>
      <c r="D730" s="53"/>
    </row>
    <row r="731" spans="1:4">
      <c r="A731" s="7"/>
      <c r="C731" s="14"/>
      <c r="D731" s="53"/>
    </row>
    <row r="732" spans="1:4">
      <c r="A732" s="7"/>
      <c r="C732" s="14"/>
      <c r="D732" s="53"/>
    </row>
    <row r="733" spans="1:4">
      <c r="A733" s="7"/>
      <c r="C733" s="14"/>
      <c r="D733" s="53"/>
    </row>
    <row r="734" spans="1:4">
      <c r="A734" s="7"/>
      <c r="C734" s="14"/>
      <c r="D734" s="53"/>
    </row>
    <row r="735" spans="1:4">
      <c r="A735" s="7"/>
      <c r="C735" s="14"/>
      <c r="D735" s="53"/>
    </row>
    <row r="736" spans="1:4">
      <c r="A736" s="7"/>
      <c r="C736" s="14"/>
      <c r="D736" s="53"/>
    </row>
    <row r="737" spans="1:4">
      <c r="A737" s="7"/>
      <c r="C737" s="14"/>
      <c r="D737" s="53"/>
    </row>
    <row r="738" spans="1:4">
      <c r="A738" s="7"/>
      <c r="C738" s="14"/>
      <c r="D738" s="53"/>
    </row>
    <row r="739" spans="1:4">
      <c r="A739" s="7"/>
      <c r="C739" s="14"/>
      <c r="D739" s="53"/>
    </row>
    <row r="740" spans="1:4">
      <c r="A740" s="7"/>
      <c r="C740" s="14"/>
      <c r="D740" s="53"/>
    </row>
    <row r="741" spans="1:4">
      <c r="A741" s="7"/>
      <c r="C741" s="14"/>
      <c r="D741" s="53"/>
    </row>
    <row r="742" spans="1:4">
      <c r="A742" s="7"/>
      <c r="C742" s="14"/>
      <c r="D742" s="53"/>
    </row>
    <row r="743" spans="1:4">
      <c r="A743" s="7"/>
      <c r="C743" s="14"/>
      <c r="D743" s="53"/>
    </row>
    <row r="744" spans="1:4">
      <c r="A744" s="7"/>
      <c r="C744" s="14"/>
      <c r="D744" s="53"/>
    </row>
    <row r="745" spans="1:4">
      <c r="A745" s="7"/>
      <c r="C745" s="14"/>
      <c r="D745" s="53"/>
    </row>
    <row r="746" spans="1:4">
      <c r="A746" s="7"/>
      <c r="C746" s="14"/>
      <c r="D746" s="53"/>
    </row>
    <row r="747" spans="1:4">
      <c r="A747" s="7"/>
      <c r="C747" s="14"/>
      <c r="D747" s="53"/>
    </row>
    <row r="748" spans="1:4">
      <c r="A748" s="7"/>
      <c r="C748" s="14"/>
      <c r="D748" s="53"/>
    </row>
    <row r="749" spans="1:4">
      <c r="A749" s="7"/>
      <c r="C749" s="14"/>
      <c r="D749" s="53"/>
    </row>
    <row r="750" spans="1:4">
      <c r="A750" s="7"/>
      <c r="C750" s="14"/>
      <c r="D750" s="53"/>
    </row>
    <row r="751" spans="1:4">
      <c r="A751" s="7"/>
      <c r="C751" s="14"/>
      <c r="D751" s="53"/>
    </row>
    <row r="752" spans="1:4">
      <c r="A752" s="7"/>
      <c r="C752" s="14"/>
      <c r="D752" s="53"/>
    </row>
    <row r="753" spans="1:4">
      <c r="A753" s="7"/>
      <c r="C753" s="14"/>
      <c r="D753" s="53"/>
    </row>
    <row r="754" spans="1:4">
      <c r="A754" s="7"/>
      <c r="C754" s="14"/>
      <c r="D754" s="53"/>
    </row>
    <row r="755" spans="1:4">
      <c r="A755" s="7"/>
      <c r="C755" s="14"/>
      <c r="D755" s="53"/>
    </row>
    <row r="756" spans="1:4">
      <c r="A756" s="7"/>
      <c r="C756" s="14"/>
      <c r="D756" s="53"/>
    </row>
    <row r="757" spans="1:4">
      <c r="A757" s="7"/>
      <c r="C757" s="14"/>
      <c r="D757" s="53"/>
    </row>
    <row r="758" spans="1:4">
      <c r="A758" s="7"/>
      <c r="C758" s="14"/>
      <c r="D758" s="53"/>
    </row>
    <row r="759" spans="1:4">
      <c r="A759" s="7"/>
      <c r="C759" s="14"/>
      <c r="D759" s="53"/>
    </row>
    <row r="760" spans="1:4">
      <c r="A760" s="7"/>
      <c r="C760" s="14"/>
      <c r="D760" s="53"/>
    </row>
    <row r="761" spans="1:4">
      <c r="A761" s="7"/>
      <c r="C761" s="14"/>
      <c r="D761" s="53"/>
    </row>
    <row r="762" spans="1:4">
      <c r="A762" s="7"/>
      <c r="C762" s="14"/>
      <c r="D762" s="53"/>
    </row>
    <row r="763" spans="1:4">
      <c r="A763" s="7"/>
      <c r="C763" s="14"/>
      <c r="D763" s="53"/>
    </row>
    <row r="764" spans="1:4">
      <c r="A764" s="7"/>
      <c r="C764" s="14"/>
      <c r="D764" s="53"/>
    </row>
    <row r="765" spans="1:4">
      <c r="A765" s="7"/>
      <c r="C765" s="14"/>
      <c r="D765" s="53"/>
    </row>
    <row r="766" spans="1:4">
      <c r="A766" s="7"/>
      <c r="C766" s="14"/>
      <c r="D766" s="53"/>
    </row>
    <row r="767" spans="1:4">
      <c r="A767" s="7"/>
      <c r="C767" s="14"/>
      <c r="D767" s="53"/>
    </row>
    <row r="768" spans="1:4">
      <c r="A768" s="7"/>
      <c r="C768" s="14"/>
      <c r="D768" s="53"/>
    </row>
    <row r="769" spans="1:4">
      <c r="A769" s="7"/>
      <c r="C769" s="14"/>
      <c r="D769" s="53"/>
    </row>
  </sheetData>
  <mergeCells count="68">
    <mergeCell ref="A363:D363"/>
    <mergeCell ref="A367:D367"/>
    <mergeCell ref="A374:D374"/>
    <mergeCell ref="A370:D370"/>
    <mergeCell ref="A189:D189"/>
    <mergeCell ref="A366:B366"/>
    <mergeCell ref="A371:D371"/>
    <mergeCell ref="A362:D362"/>
    <mergeCell ref="A361:D361"/>
    <mergeCell ref="A368:D368"/>
    <mergeCell ref="A346:D346"/>
    <mergeCell ref="A326:D326"/>
    <mergeCell ref="A337:D337"/>
    <mergeCell ref="A250:D250"/>
    <mergeCell ref="A358:D358"/>
    <mergeCell ref="A284:D284"/>
    <mergeCell ref="A262:D262"/>
    <mergeCell ref="A360:B360"/>
    <mergeCell ref="A348:D348"/>
    <mergeCell ref="A306:D306"/>
    <mergeCell ref="A355:D355"/>
    <mergeCell ref="A354:D354"/>
    <mergeCell ref="A352:D352"/>
    <mergeCell ref="A350:D350"/>
    <mergeCell ref="A309:D309"/>
    <mergeCell ref="A349:D349"/>
    <mergeCell ref="A339:D339"/>
    <mergeCell ref="A344:B344"/>
    <mergeCell ref="B379:C379"/>
    <mergeCell ref="A233:D233"/>
    <mergeCell ref="A244:D244"/>
    <mergeCell ref="B377:C377"/>
    <mergeCell ref="B378:C378"/>
    <mergeCell ref="A338:D338"/>
    <mergeCell ref="A356:D356"/>
    <mergeCell ref="A351:D351"/>
    <mergeCell ref="A246:D246"/>
    <mergeCell ref="B252:C252"/>
    <mergeCell ref="A369:D369"/>
    <mergeCell ref="A357:D357"/>
    <mergeCell ref="A353:D353"/>
    <mergeCell ref="A373:D373"/>
    <mergeCell ref="A272:D272"/>
    <mergeCell ref="A372:D372"/>
    <mergeCell ref="A3:D3"/>
    <mergeCell ref="A5:D5"/>
    <mergeCell ref="A64:D64"/>
    <mergeCell ref="A207:D207"/>
    <mergeCell ref="A122:D122"/>
    <mergeCell ref="A152:C152"/>
    <mergeCell ref="A71:D71"/>
    <mergeCell ref="A92:C92"/>
    <mergeCell ref="A76:C76"/>
    <mergeCell ref="A102:C102"/>
    <mergeCell ref="A108:C108"/>
    <mergeCell ref="A103:D103"/>
    <mergeCell ref="A93:D93"/>
    <mergeCell ref="A77:D77"/>
    <mergeCell ref="A253:D253"/>
    <mergeCell ref="A63:C63"/>
    <mergeCell ref="A58:D58"/>
    <mergeCell ref="A109:D109"/>
    <mergeCell ref="A121:C121"/>
    <mergeCell ref="A164:C164"/>
    <mergeCell ref="A165:D165"/>
    <mergeCell ref="A153:D153"/>
    <mergeCell ref="A188:C188"/>
    <mergeCell ref="A235:D235"/>
  </mergeCells>
  <phoneticPr fontId="0" type="noConversion"/>
  <printOptions horizontalCentered="1"/>
  <pageMargins left="0.59055118110236227" right="0" top="0.59055118110236227" bottom="0.78740157480314965" header="0.70866141732283472" footer="0.51181102362204722"/>
  <pageSetup paperSize="9" scale="81" orientation="portrait" r:id="rId1"/>
  <headerFooter alignWithMargins="0">
    <oddFooter>Strona &amp;P z &amp;N</oddFooter>
  </headerFooter>
  <rowBreaks count="2" manualBreakCount="2">
    <brk id="185" max="3" man="1"/>
    <brk id="34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C17" sqref="C17"/>
    </sheetView>
  </sheetViews>
  <sheetFormatPr defaultRowHeight="12.75"/>
  <cols>
    <col min="1" max="1" width="5.85546875" style="17" customWidth="1"/>
    <col min="2" max="2" width="54.28515625" style="4" customWidth="1"/>
    <col min="3" max="3" width="19" style="68" customWidth="1"/>
    <col min="4" max="4" width="17.85546875" style="68" customWidth="1"/>
    <col min="5" max="5" width="83.140625" style="4" customWidth="1"/>
    <col min="6" max="6" width="64.7109375" style="24" customWidth="1"/>
    <col min="7" max="16384" width="9.140625" style="24"/>
  </cols>
  <sheetData>
    <row r="1" spans="1:10" s="4" customFormat="1" ht="16.5">
      <c r="A1" s="17"/>
      <c r="B1" s="3" t="s">
        <v>470</v>
      </c>
      <c r="C1" s="68"/>
      <c r="D1" s="69"/>
    </row>
    <row r="2" spans="1:10" s="4" customFormat="1" ht="16.5">
      <c r="A2" s="17"/>
      <c r="B2" s="3"/>
      <c r="C2" s="68"/>
      <c r="D2" s="68"/>
    </row>
    <row r="3" spans="1:10" s="4" customFormat="1" ht="12.75" customHeight="1" thickBot="1">
      <c r="A3" s="13"/>
      <c r="B3" s="694" t="s">
        <v>44</v>
      </c>
      <c r="C3" s="694"/>
      <c r="D3" s="694"/>
    </row>
    <row r="4" spans="1:10" s="4" customFormat="1" ht="26.25" thickBot="1">
      <c r="A4" s="333" t="s">
        <v>13</v>
      </c>
      <c r="B4" s="339" t="s">
        <v>11</v>
      </c>
      <c r="C4" s="346" t="s">
        <v>22</v>
      </c>
      <c r="D4" s="355" t="s">
        <v>10</v>
      </c>
      <c r="E4" s="71" t="s">
        <v>280</v>
      </c>
    </row>
    <row r="5" spans="1:10" s="217" customFormat="1" ht="24.95" customHeight="1">
      <c r="A5" s="334">
        <v>1</v>
      </c>
      <c r="B5" s="340" t="s">
        <v>204</v>
      </c>
      <c r="C5" s="347">
        <f>3063235.2+58817.69</f>
        <v>3122052.89</v>
      </c>
      <c r="D5" s="356">
        <v>13216.08</v>
      </c>
      <c r="E5" s="352" t="s">
        <v>806</v>
      </c>
    </row>
    <row r="6" spans="1:10" s="5" customFormat="1" ht="24.95" customHeight="1">
      <c r="A6" s="335">
        <v>2</v>
      </c>
      <c r="B6" s="341" t="s">
        <v>205</v>
      </c>
      <c r="C6" s="348">
        <v>654591.65</v>
      </c>
      <c r="D6" s="357">
        <v>559850.06000000006</v>
      </c>
      <c r="E6" s="72"/>
    </row>
    <row r="7" spans="1:10" s="5" customFormat="1" ht="24.95" customHeight="1">
      <c r="A7" s="248">
        <v>3</v>
      </c>
      <c r="B7" s="342" t="s">
        <v>206</v>
      </c>
      <c r="C7" s="349">
        <f>266748.48+12589.94</f>
        <v>279338.42</v>
      </c>
      <c r="D7" s="358">
        <v>0</v>
      </c>
      <c r="E7" s="72" t="s">
        <v>946</v>
      </c>
    </row>
    <row r="8" spans="1:10" s="5" customFormat="1" ht="24.95" customHeight="1">
      <c r="A8" s="248">
        <v>4</v>
      </c>
      <c r="B8" s="341" t="s">
        <v>124</v>
      </c>
      <c r="C8" s="348">
        <v>255359.06</v>
      </c>
      <c r="D8" s="357">
        <v>9291</v>
      </c>
      <c r="E8" s="72"/>
    </row>
    <row r="9" spans="1:10" s="5" customFormat="1" ht="24.95" customHeight="1">
      <c r="A9" s="336">
        <v>5</v>
      </c>
      <c r="B9" s="343" t="s">
        <v>207</v>
      </c>
      <c r="C9" s="349">
        <v>205488.6</v>
      </c>
      <c r="D9" s="359">
        <v>31253.48</v>
      </c>
      <c r="E9" s="72"/>
      <c r="H9" s="66"/>
    </row>
    <row r="10" spans="1:10" s="5" customFormat="1" ht="24.95" customHeight="1">
      <c r="A10" s="335">
        <v>6</v>
      </c>
      <c r="B10" s="341" t="s">
        <v>209</v>
      </c>
      <c r="C10" s="348">
        <v>245311.65</v>
      </c>
      <c r="D10" s="360">
        <v>29062.400000000001</v>
      </c>
      <c r="E10" s="72"/>
    </row>
    <row r="11" spans="1:10" s="5" customFormat="1" ht="24.95" customHeight="1">
      <c r="A11" s="248">
        <v>7</v>
      </c>
      <c r="B11" s="341" t="s">
        <v>210</v>
      </c>
      <c r="C11" s="349">
        <v>205190.09999999998</v>
      </c>
      <c r="D11" s="358">
        <v>24891.360000000001</v>
      </c>
      <c r="E11" s="72"/>
    </row>
    <row r="12" spans="1:10" s="5" customFormat="1" ht="24.95" customHeight="1">
      <c r="A12" s="335">
        <v>8</v>
      </c>
      <c r="B12" s="341" t="s">
        <v>404</v>
      </c>
      <c r="C12" s="348">
        <v>1845013.96</v>
      </c>
      <c r="D12" s="358">
        <v>258117.45</v>
      </c>
      <c r="E12" s="72"/>
    </row>
    <row r="13" spans="1:10" s="5" customFormat="1" ht="24.95" customHeight="1">
      <c r="A13" s="248">
        <v>9</v>
      </c>
      <c r="B13" s="369" t="s">
        <v>211</v>
      </c>
      <c r="C13" s="349">
        <f>1117738.11+2152.84</f>
        <v>1119890.9500000002</v>
      </c>
      <c r="D13" s="358">
        <v>0</v>
      </c>
      <c r="E13" s="72" t="s">
        <v>975</v>
      </c>
      <c r="F13" s="20"/>
      <c r="G13" s="20"/>
      <c r="H13" s="20"/>
      <c r="I13" s="20"/>
      <c r="J13" s="20"/>
    </row>
    <row r="14" spans="1:10" s="4" customFormat="1" ht="24.95" customHeight="1">
      <c r="A14" s="248">
        <v>10</v>
      </c>
      <c r="B14" s="341" t="s">
        <v>766</v>
      </c>
      <c r="C14" s="350">
        <f>792339.69+3075</f>
        <v>795414.69</v>
      </c>
      <c r="D14" s="360">
        <v>93697.77</v>
      </c>
      <c r="E14" s="72"/>
    </row>
    <row r="15" spans="1:10" s="4" customFormat="1" ht="24.95" customHeight="1">
      <c r="A15" s="335">
        <v>11</v>
      </c>
      <c r="B15" s="341" t="s">
        <v>817</v>
      </c>
      <c r="C15" s="349">
        <f>552092.99+50307.95</f>
        <v>602400.93999999994</v>
      </c>
      <c r="D15" s="361">
        <v>86361.17</v>
      </c>
      <c r="E15" s="72"/>
    </row>
    <row r="16" spans="1:10" s="5" customFormat="1" ht="24.95" customHeight="1" thickBot="1">
      <c r="A16" s="337">
        <v>12</v>
      </c>
      <c r="B16" s="344" t="s">
        <v>212</v>
      </c>
      <c r="C16" s="351">
        <f>106429.61+4234.89+45463.69+16836</f>
        <v>172964.19</v>
      </c>
      <c r="D16" s="362">
        <v>0</v>
      </c>
      <c r="E16" s="353" t="s">
        <v>474</v>
      </c>
    </row>
    <row r="17" spans="1:5" s="4" customFormat="1" ht="24.95" customHeight="1" thickBot="1">
      <c r="A17" s="338"/>
      <c r="B17" s="345" t="s">
        <v>12</v>
      </c>
      <c r="C17" s="346">
        <f>SUM(C5:C16)</f>
        <v>9503017.0999999978</v>
      </c>
      <c r="D17" s="355">
        <f>SUM(D5:D16)</f>
        <v>1105740.77</v>
      </c>
      <c r="E17" s="354"/>
    </row>
    <row r="18" spans="1:5">
      <c r="B18" s="5"/>
      <c r="C18" s="70"/>
      <c r="D18" s="70"/>
    </row>
    <row r="19" spans="1:5">
      <c r="B19" s="5"/>
      <c r="C19" s="70"/>
      <c r="D19" s="70"/>
    </row>
    <row r="20" spans="1:5">
      <c r="B20" s="5"/>
      <c r="C20" s="70"/>
      <c r="D20" s="70"/>
    </row>
    <row r="21" spans="1:5">
      <c r="B21" s="5"/>
      <c r="C21" s="70"/>
      <c r="D21" s="70"/>
    </row>
    <row r="22" spans="1:5">
      <c r="B22" s="5"/>
      <c r="C22" s="70"/>
      <c r="D22" s="70"/>
    </row>
    <row r="23" spans="1:5">
      <c r="B23" s="5"/>
      <c r="C23" s="70"/>
      <c r="D23" s="70"/>
    </row>
    <row r="24" spans="1:5">
      <c r="B24" s="5"/>
      <c r="C24" s="70"/>
      <c r="D24" s="70"/>
    </row>
  </sheetData>
  <mergeCells count="1">
    <mergeCell ref="B3:D3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80" zoomScaleNormal="80" workbookViewId="0">
      <pane ySplit="5" topLeftCell="A27" activePane="bottomLeft" state="frozen"/>
      <selection pane="bottomLeft" activeCell="E45" sqref="E45"/>
    </sheetView>
  </sheetViews>
  <sheetFormatPr defaultRowHeight="12.75"/>
  <cols>
    <col min="2" max="2" width="26" bestFit="1" customWidth="1"/>
    <col min="3" max="3" width="20" bestFit="1" customWidth="1"/>
    <col min="4" max="4" width="22.7109375" customWidth="1"/>
    <col min="5" max="5" width="15.28515625" customWidth="1"/>
    <col min="6" max="6" width="24.7109375" customWidth="1"/>
    <col min="9" max="9" width="12.28515625" customWidth="1"/>
    <col min="11" max="11" width="9.85546875" customWidth="1"/>
    <col min="12" max="12" width="21.85546875" customWidth="1"/>
    <col min="13" max="13" width="13.5703125" customWidth="1"/>
    <col min="14" max="15" width="11.5703125" customWidth="1"/>
    <col min="16" max="18" width="10.7109375" customWidth="1"/>
    <col min="19" max="19" width="26.140625" customWidth="1"/>
  </cols>
  <sheetData>
    <row r="1" spans="1:20" ht="15">
      <c r="A1" s="695" t="s">
        <v>880</v>
      </c>
      <c r="B1" s="695"/>
      <c r="C1" s="695"/>
      <c r="D1" s="695"/>
      <c r="E1" s="695"/>
      <c r="F1" s="695"/>
      <c r="G1" s="172"/>
      <c r="H1" s="173"/>
      <c r="I1" s="20"/>
      <c r="J1" s="174"/>
      <c r="K1" s="174"/>
      <c r="L1" s="20"/>
      <c r="M1" s="175"/>
      <c r="N1" s="20"/>
      <c r="O1" s="20"/>
      <c r="P1" s="20"/>
      <c r="Q1" s="20"/>
      <c r="R1" s="20"/>
      <c r="S1" s="20"/>
      <c r="T1" s="4"/>
    </row>
    <row r="2" spans="1:20">
      <c r="A2" s="696" t="s">
        <v>547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4"/>
    </row>
    <row r="3" spans="1:20" ht="51.75" customHeight="1">
      <c r="A3" s="697" t="s">
        <v>13</v>
      </c>
      <c r="B3" s="698" t="s">
        <v>548</v>
      </c>
      <c r="C3" s="698" t="s">
        <v>549</v>
      </c>
      <c r="D3" s="698" t="s">
        <v>550</v>
      </c>
      <c r="E3" s="698" t="s">
        <v>551</v>
      </c>
      <c r="F3" s="698" t="s">
        <v>552</v>
      </c>
      <c r="G3" s="698" t="s">
        <v>553</v>
      </c>
      <c r="H3" s="698" t="s">
        <v>554</v>
      </c>
      <c r="I3" s="698" t="s">
        <v>555</v>
      </c>
      <c r="J3" s="698" t="s">
        <v>556</v>
      </c>
      <c r="K3" s="699" t="s">
        <v>557</v>
      </c>
      <c r="L3" s="698" t="s">
        <v>558</v>
      </c>
      <c r="M3" s="703" t="s">
        <v>559</v>
      </c>
      <c r="N3" s="698" t="s">
        <v>560</v>
      </c>
      <c r="O3" s="698"/>
      <c r="P3" s="698" t="s">
        <v>561</v>
      </c>
      <c r="Q3" s="698"/>
      <c r="R3" s="699" t="s">
        <v>925</v>
      </c>
      <c r="S3" s="702" t="s">
        <v>280</v>
      </c>
      <c r="T3" s="4"/>
    </row>
    <row r="4" spans="1:20" ht="12.75" hidden="1" customHeight="1">
      <c r="A4" s="697"/>
      <c r="B4" s="698"/>
      <c r="C4" s="698"/>
      <c r="D4" s="698"/>
      <c r="E4" s="698"/>
      <c r="F4" s="698"/>
      <c r="G4" s="698"/>
      <c r="H4" s="698"/>
      <c r="I4" s="698"/>
      <c r="J4" s="698"/>
      <c r="K4" s="700"/>
      <c r="L4" s="698"/>
      <c r="M4" s="703"/>
      <c r="N4" s="698"/>
      <c r="O4" s="698"/>
      <c r="P4" s="698"/>
      <c r="Q4" s="698"/>
      <c r="R4" s="700"/>
      <c r="S4" s="702"/>
      <c r="T4" s="4"/>
    </row>
    <row r="5" spans="1:20" ht="20.25" customHeight="1">
      <c r="A5" s="697"/>
      <c r="B5" s="698"/>
      <c r="C5" s="698"/>
      <c r="D5" s="698"/>
      <c r="E5" s="698"/>
      <c r="F5" s="698"/>
      <c r="G5" s="698"/>
      <c r="H5" s="698"/>
      <c r="I5" s="698"/>
      <c r="J5" s="698"/>
      <c r="K5" s="701"/>
      <c r="L5" s="698"/>
      <c r="M5" s="703"/>
      <c r="N5" s="177" t="s">
        <v>562</v>
      </c>
      <c r="O5" s="177" t="s">
        <v>563</v>
      </c>
      <c r="P5" s="177" t="s">
        <v>562</v>
      </c>
      <c r="Q5" s="177" t="s">
        <v>563</v>
      </c>
      <c r="R5" s="701"/>
      <c r="S5" s="702"/>
      <c r="T5" s="4"/>
    </row>
    <row r="6" spans="1:20" ht="24.95" customHeight="1">
      <c r="A6" s="704" t="s">
        <v>921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180"/>
      <c r="N6" s="181"/>
      <c r="O6" s="181"/>
      <c r="P6" s="181"/>
      <c r="Q6" s="181"/>
      <c r="R6" s="181"/>
      <c r="S6" s="181"/>
      <c r="T6" s="4"/>
    </row>
    <row r="7" spans="1:20" ht="24.95" customHeight="1">
      <c r="A7" s="31">
        <v>1</v>
      </c>
      <c r="B7" s="31" t="s">
        <v>579</v>
      </c>
      <c r="C7" s="31" t="s">
        <v>580</v>
      </c>
      <c r="D7" s="31" t="s">
        <v>581</v>
      </c>
      <c r="E7" s="177" t="s">
        <v>582</v>
      </c>
      <c r="F7" s="31" t="s">
        <v>583</v>
      </c>
      <c r="G7" s="185">
        <v>11705</v>
      </c>
      <c r="H7" s="31">
        <v>1999</v>
      </c>
      <c r="I7" s="186">
        <v>36227</v>
      </c>
      <c r="J7" s="31">
        <v>57</v>
      </c>
      <c r="K7" s="1">
        <v>645452</v>
      </c>
      <c r="L7" s="227"/>
      <c r="M7" s="375" t="s">
        <v>977</v>
      </c>
      <c r="N7" s="177" t="s">
        <v>811</v>
      </c>
      <c r="O7" s="177" t="s">
        <v>884</v>
      </c>
      <c r="P7" s="177" t="s">
        <v>811</v>
      </c>
      <c r="Q7" s="177" t="s">
        <v>884</v>
      </c>
      <c r="R7" s="177"/>
      <c r="S7" s="187"/>
      <c r="T7" s="4"/>
    </row>
    <row r="8" spans="1:20" ht="24.95" customHeight="1">
      <c r="A8" s="31">
        <v>2</v>
      </c>
      <c r="B8" s="31" t="s">
        <v>564</v>
      </c>
      <c r="C8" s="31" t="s">
        <v>565</v>
      </c>
      <c r="D8" s="31">
        <v>16750</v>
      </c>
      <c r="E8" s="177" t="s">
        <v>566</v>
      </c>
      <c r="F8" s="31" t="s">
        <v>567</v>
      </c>
      <c r="G8" s="31">
        <v>11400</v>
      </c>
      <c r="H8" s="31">
        <v>1988</v>
      </c>
      <c r="I8" s="31" t="s">
        <v>568</v>
      </c>
      <c r="J8" s="31">
        <v>4</v>
      </c>
      <c r="K8" s="182">
        <v>506926</v>
      </c>
      <c r="L8" s="31"/>
      <c r="M8" s="183"/>
      <c r="N8" s="177" t="s">
        <v>812</v>
      </c>
      <c r="O8" s="177" t="s">
        <v>882</v>
      </c>
      <c r="P8" s="177"/>
      <c r="Q8" s="177"/>
      <c r="R8" s="177"/>
      <c r="S8" s="184"/>
      <c r="T8" s="4"/>
    </row>
    <row r="9" spans="1:20" ht="24.95" customHeight="1">
      <c r="A9" s="31">
        <v>3</v>
      </c>
      <c r="B9" s="31" t="s">
        <v>569</v>
      </c>
      <c r="C9" s="31" t="s">
        <v>570</v>
      </c>
      <c r="D9" s="31">
        <v>12404</v>
      </c>
      <c r="E9" s="177" t="s">
        <v>571</v>
      </c>
      <c r="F9" s="31" t="s">
        <v>567</v>
      </c>
      <c r="G9" s="31">
        <v>6830</v>
      </c>
      <c r="H9" s="31">
        <v>1993</v>
      </c>
      <c r="I9" s="31" t="s">
        <v>572</v>
      </c>
      <c r="J9" s="31">
        <v>6</v>
      </c>
      <c r="K9" s="182">
        <v>16574</v>
      </c>
      <c r="L9" s="177"/>
      <c r="M9" s="178"/>
      <c r="N9" s="177" t="s">
        <v>812</v>
      </c>
      <c r="O9" s="177" t="s">
        <v>882</v>
      </c>
      <c r="P9" s="177"/>
      <c r="Q9" s="177"/>
      <c r="R9" s="177"/>
      <c r="S9" s="184"/>
      <c r="T9" s="4"/>
    </row>
    <row r="10" spans="1:20" ht="24.95" customHeight="1">
      <c r="A10" s="317">
        <v>4</v>
      </c>
      <c r="B10" s="31" t="s">
        <v>573</v>
      </c>
      <c r="C10" s="31" t="s">
        <v>574</v>
      </c>
      <c r="D10" s="31" t="s">
        <v>575</v>
      </c>
      <c r="E10" s="177" t="s">
        <v>576</v>
      </c>
      <c r="F10" s="31" t="s">
        <v>577</v>
      </c>
      <c r="G10" s="31">
        <v>1598</v>
      </c>
      <c r="H10" s="31">
        <v>2002</v>
      </c>
      <c r="I10" s="31" t="s">
        <v>578</v>
      </c>
      <c r="J10" s="31">
        <v>5</v>
      </c>
      <c r="K10" s="179"/>
      <c r="L10" s="177"/>
      <c r="M10" s="178"/>
      <c r="N10" s="177" t="s">
        <v>883</v>
      </c>
      <c r="O10" s="177" t="s">
        <v>915</v>
      </c>
      <c r="P10" s="177"/>
      <c r="Q10" s="177"/>
      <c r="R10" s="177"/>
      <c r="S10" s="184"/>
      <c r="T10" s="4"/>
    </row>
    <row r="11" spans="1:20" ht="24.95" customHeight="1">
      <c r="A11" s="317">
        <v>5</v>
      </c>
      <c r="B11" s="31" t="s">
        <v>1072</v>
      </c>
      <c r="C11" s="31" t="s">
        <v>1073</v>
      </c>
      <c r="D11" s="31" t="s">
        <v>1074</v>
      </c>
      <c r="E11" s="543" t="s">
        <v>1075</v>
      </c>
      <c r="F11" s="31" t="s">
        <v>1076</v>
      </c>
      <c r="G11" s="31">
        <v>1360</v>
      </c>
      <c r="H11" s="31">
        <v>1999</v>
      </c>
      <c r="I11" s="31" t="s">
        <v>1079</v>
      </c>
      <c r="J11" s="31">
        <v>5</v>
      </c>
      <c r="K11" s="544"/>
      <c r="L11" s="543"/>
      <c r="M11" s="546"/>
      <c r="N11" s="543" t="s">
        <v>1077</v>
      </c>
      <c r="O11" s="543" t="s">
        <v>1078</v>
      </c>
      <c r="P11" s="543"/>
      <c r="Q11" s="543"/>
      <c r="R11" s="543"/>
      <c r="S11" s="545"/>
      <c r="T11" s="4"/>
    </row>
    <row r="12" spans="1:20" ht="24.95" customHeight="1">
      <c r="A12" s="704" t="s">
        <v>920</v>
      </c>
      <c r="B12" s="704"/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180"/>
      <c r="N12" s="181"/>
      <c r="O12" s="181"/>
      <c r="P12" s="181"/>
      <c r="Q12" s="181"/>
      <c r="R12" s="181"/>
      <c r="S12" s="181"/>
      <c r="T12" s="4"/>
    </row>
    <row r="13" spans="1:20" ht="24.95" customHeight="1">
      <c r="A13" s="31">
        <v>1</v>
      </c>
      <c r="B13" s="31" t="s">
        <v>570</v>
      </c>
      <c r="C13" s="31" t="s">
        <v>584</v>
      </c>
      <c r="D13" s="31" t="s">
        <v>585</v>
      </c>
      <c r="E13" s="188" t="s">
        <v>586</v>
      </c>
      <c r="F13" s="31" t="s">
        <v>567</v>
      </c>
      <c r="G13" s="31">
        <v>6842</v>
      </c>
      <c r="H13" s="31">
        <v>1978</v>
      </c>
      <c r="I13" s="186">
        <v>28647</v>
      </c>
      <c r="J13" s="31">
        <v>6</v>
      </c>
      <c r="K13" s="1">
        <v>43472</v>
      </c>
      <c r="L13" s="227"/>
      <c r="M13" s="178"/>
      <c r="N13" s="189" t="s">
        <v>809</v>
      </c>
      <c r="O13" s="189" t="s">
        <v>885</v>
      </c>
      <c r="P13" s="189"/>
      <c r="Q13" s="189"/>
      <c r="R13" s="189"/>
      <c r="S13" s="187"/>
      <c r="T13" s="4"/>
    </row>
    <row r="14" spans="1:20" ht="24.95" customHeight="1">
      <c r="A14" s="31">
        <v>2</v>
      </c>
      <c r="B14" s="31" t="s">
        <v>587</v>
      </c>
      <c r="C14" s="31">
        <v>409</v>
      </c>
      <c r="D14" s="190">
        <v>30905010525978</v>
      </c>
      <c r="E14" s="188" t="s">
        <v>588</v>
      </c>
      <c r="F14" s="31" t="s">
        <v>567</v>
      </c>
      <c r="G14" s="31">
        <v>2277</v>
      </c>
      <c r="H14" s="31">
        <v>1981</v>
      </c>
      <c r="I14" s="186">
        <v>29923</v>
      </c>
      <c r="J14" s="31">
        <v>9</v>
      </c>
      <c r="K14" s="1">
        <v>16264</v>
      </c>
      <c r="L14" s="227"/>
      <c r="M14" s="178"/>
      <c r="N14" s="189" t="s">
        <v>809</v>
      </c>
      <c r="O14" s="189" t="s">
        <v>885</v>
      </c>
      <c r="P14" s="189"/>
      <c r="Q14" s="189"/>
      <c r="R14" s="189"/>
      <c r="S14" s="187"/>
      <c r="T14" s="4"/>
    </row>
    <row r="15" spans="1:20" ht="24.95" customHeight="1">
      <c r="A15" s="31">
        <v>3</v>
      </c>
      <c r="B15" s="31" t="s">
        <v>589</v>
      </c>
      <c r="C15" s="31" t="s">
        <v>590</v>
      </c>
      <c r="D15" s="31" t="s">
        <v>591</v>
      </c>
      <c r="E15" s="188" t="s">
        <v>592</v>
      </c>
      <c r="F15" s="31" t="s">
        <v>567</v>
      </c>
      <c r="G15" s="31">
        <v>1896</v>
      </c>
      <c r="H15" s="31">
        <v>1993</v>
      </c>
      <c r="I15" s="186">
        <v>34137</v>
      </c>
      <c r="J15" s="31">
        <v>7</v>
      </c>
      <c r="K15" s="1">
        <v>213444</v>
      </c>
      <c r="L15" s="227"/>
      <c r="M15" s="178"/>
      <c r="N15" s="189" t="s">
        <v>809</v>
      </c>
      <c r="O15" s="189" t="s">
        <v>885</v>
      </c>
      <c r="P15" s="189"/>
      <c r="Q15" s="189"/>
      <c r="R15" s="189"/>
      <c r="S15" s="187"/>
      <c r="T15" s="4"/>
    </row>
    <row r="16" spans="1:20" ht="24.95" customHeight="1">
      <c r="A16" s="31">
        <v>4</v>
      </c>
      <c r="B16" s="31" t="s">
        <v>593</v>
      </c>
      <c r="C16" s="31" t="s">
        <v>594</v>
      </c>
      <c r="D16" s="31" t="s">
        <v>595</v>
      </c>
      <c r="E16" s="188" t="s">
        <v>596</v>
      </c>
      <c r="F16" s="31" t="s">
        <v>597</v>
      </c>
      <c r="G16" s="31">
        <v>2000</v>
      </c>
      <c r="H16" s="31">
        <v>1998</v>
      </c>
      <c r="I16" s="191">
        <v>36157</v>
      </c>
      <c r="J16" s="31">
        <v>5</v>
      </c>
      <c r="K16" s="1"/>
      <c r="L16" s="227"/>
      <c r="M16" s="178"/>
      <c r="N16" s="189" t="s">
        <v>808</v>
      </c>
      <c r="O16" s="189" t="s">
        <v>916</v>
      </c>
      <c r="P16" s="189"/>
      <c r="Q16" s="189"/>
      <c r="R16" s="189"/>
      <c r="S16" s="187"/>
      <c r="T16" s="4"/>
    </row>
    <row r="17" spans="1:20" ht="24.95" customHeight="1">
      <c r="A17" s="31">
        <v>5</v>
      </c>
      <c r="B17" s="31" t="s">
        <v>593</v>
      </c>
      <c r="C17" s="31" t="s">
        <v>594</v>
      </c>
      <c r="D17" s="31" t="s">
        <v>598</v>
      </c>
      <c r="E17" s="188" t="s">
        <v>599</v>
      </c>
      <c r="F17" s="31" t="s">
        <v>567</v>
      </c>
      <c r="G17" s="31">
        <v>2000</v>
      </c>
      <c r="H17" s="31">
        <v>1999</v>
      </c>
      <c r="I17" s="191">
        <v>36406</v>
      </c>
      <c r="J17" s="31">
        <v>5</v>
      </c>
      <c r="K17" s="1">
        <v>226013</v>
      </c>
      <c r="L17" s="227"/>
      <c r="M17" s="178"/>
      <c r="N17" s="189" t="s">
        <v>808</v>
      </c>
      <c r="O17" s="189" t="s">
        <v>916</v>
      </c>
      <c r="P17" s="189"/>
      <c r="Q17" s="189"/>
      <c r="R17" s="189"/>
      <c r="S17" s="187"/>
      <c r="T17" s="4"/>
    </row>
    <row r="18" spans="1:20" ht="24.95" customHeight="1">
      <c r="A18" s="31">
        <v>6</v>
      </c>
      <c r="B18" s="31" t="s">
        <v>593</v>
      </c>
      <c r="C18" s="31" t="s">
        <v>594</v>
      </c>
      <c r="D18" s="31" t="s">
        <v>600</v>
      </c>
      <c r="E18" s="188" t="s">
        <v>601</v>
      </c>
      <c r="F18" s="31" t="s">
        <v>567</v>
      </c>
      <c r="G18" s="31">
        <v>2000</v>
      </c>
      <c r="H18" s="31">
        <v>1998</v>
      </c>
      <c r="I18" s="191">
        <v>36098</v>
      </c>
      <c r="J18" s="31">
        <v>5</v>
      </c>
      <c r="K18" s="1">
        <v>216110</v>
      </c>
      <c r="L18" s="227"/>
      <c r="M18" s="178"/>
      <c r="N18" s="189" t="s">
        <v>808</v>
      </c>
      <c r="O18" s="189" t="s">
        <v>916</v>
      </c>
      <c r="P18" s="189"/>
      <c r="Q18" s="189"/>
      <c r="R18" s="189"/>
      <c r="S18" s="187"/>
      <c r="T18" s="4"/>
    </row>
    <row r="19" spans="1:20" ht="24.95" customHeight="1">
      <c r="A19" s="31">
        <v>7</v>
      </c>
      <c r="B19" s="31" t="s">
        <v>593</v>
      </c>
      <c r="C19" s="31" t="s">
        <v>594</v>
      </c>
      <c r="D19" s="31" t="s">
        <v>602</v>
      </c>
      <c r="E19" s="188" t="s">
        <v>603</v>
      </c>
      <c r="F19" s="31" t="s">
        <v>567</v>
      </c>
      <c r="G19" s="31">
        <v>2000</v>
      </c>
      <c r="H19" s="31">
        <v>1997</v>
      </c>
      <c r="I19" s="191">
        <v>35713</v>
      </c>
      <c r="J19" s="31">
        <v>5</v>
      </c>
      <c r="K19" s="1">
        <v>247090</v>
      </c>
      <c r="L19" s="227"/>
      <c r="M19" s="178"/>
      <c r="N19" s="189" t="s">
        <v>808</v>
      </c>
      <c r="O19" s="189" t="s">
        <v>916</v>
      </c>
      <c r="P19" s="189"/>
      <c r="Q19" s="189"/>
      <c r="R19" s="189"/>
      <c r="S19" s="187"/>
      <c r="T19" s="4"/>
    </row>
    <row r="20" spans="1:20" ht="24.95" customHeight="1">
      <c r="A20" s="31">
        <v>8</v>
      </c>
      <c r="B20" s="31" t="s">
        <v>593</v>
      </c>
      <c r="C20" s="31" t="s">
        <v>594</v>
      </c>
      <c r="D20" s="31" t="s">
        <v>604</v>
      </c>
      <c r="E20" s="188" t="s">
        <v>605</v>
      </c>
      <c r="F20" s="31" t="s">
        <v>567</v>
      </c>
      <c r="G20" s="31">
        <v>2000</v>
      </c>
      <c r="H20" s="31">
        <v>1997</v>
      </c>
      <c r="I20" s="191">
        <v>35720</v>
      </c>
      <c r="J20" s="31">
        <v>5</v>
      </c>
      <c r="K20" s="1">
        <v>207472</v>
      </c>
      <c r="L20" s="227"/>
      <c r="M20" s="178"/>
      <c r="N20" s="189" t="s">
        <v>808</v>
      </c>
      <c r="O20" s="189" t="s">
        <v>916</v>
      </c>
      <c r="P20" s="189"/>
      <c r="Q20" s="189"/>
      <c r="R20" s="189"/>
      <c r="S20" s="187"/>
      <c r="T20" s="4"/>
    </row>
    <row r="21" spans="1:20" ht="24.95" customHeight="1">
      <c r="A21" s="31">
        <v>9</v>
      </c>
      <c r="B21" s="31" t="s">
        <v>606</v>
      </c>
      <c r="C21" s="31" t="s">
        <v>607</v>
      </c>
      <c r="D21" s="31" t="s">
        <v>608</v>
      </c>
      <c r="E21" s="188" t="s">
        <v>609</v>
      </c>
      <c r="F21" s="31" t="s">
        <v>577</v>
      </c>
      <c r="G21" s="31">
        <v>1598</v>
      </c>
      <c r="H21" s="31">
        <v>2005</v>
      </c>
      <c r="I21" s="186">
        <v>38482</v>
      </c>
      <c r="J21" s="31">
        <v>5</v>
      </c>
      <c r="K21" s="77">
        <v>403325</v>
      </c>
      <c r="L21" s="227" t="s">
        <v>610</v>
      </c>
      <c r="M21" s="375" t="s">
        <v>976</v>
      </c>
      <c r="N21" s="189" t="s">
        <v>807</v>
      </c>
      <c r="O21" s="189" t="s">
        <v>917</v>
      </c>
      <c r="P21" s="189" t="s">
        <v>807</v>
      </c>
      <c r="Q21" s="189" t="s">
        <v>917</v>
      </c>
      <c r="R21" s="318" t="s">
        <v>217</v>
      </c>
      <c r="S21" s="187" t="s">
        <v>924</v>
      </c>
      <c r="T21" s="4"/>
    </row>
    <row r="22" spans="1:20" ht="24.95" customHeight="1">
      <c r="A22" s="704" t="s">
        <v>1070</v>
      </c>
      <c r="B22" s="704"/>
      <c r="C22" s="704"/>
      <c r="D22" s="704"/>
      <c r="E22" s="704"/>
      <c r="F22" s="704"/>
      <c r="G22" s="704"/>
      <c r="H22" s="704"/>
      <c r="I22" s="704"/>
      <c r="J22" s="704"/>
      <c r="K22" s="704"/>
      <c r="L22" s="704"/>
      <c r="M22" s="180"/>
      <c r="N22" s="181"/>
      <c r="O22" s="181"/>
      <c r="P22" s="181"/>
      <c r="Q22" s="181"/>
      <c r="R22" s="181"/>
      <c r="S22" s="181"/>
      <c r="T22" s="4"/>
    </row>
    <row r="23" spans="1:20" ht="24.95" customHeight="1">
      <c r="A23" s="31">
        <v>1</v>
      </c>
      <c r="B23" s="31" t="s">
        <v>611</v>
      </c>
      <c r="C23" s="31" t="s">
        <v>612</v>
      </c>
      <c r="D23" s="31" t="s">
        <v>613</v>
      </c>
      <c r="E23" s="188" t="s">
        <v>614</v>
      </c>
      <c r="F23" s="31" t="s">
        <v>567</v>
      </c>
      <c r="G23" s="31">
        <v>2402</v>
      </c>
      <c r="H23" s="31">
        <v>2002</v>
      </c>
      <c r="I23" s="191">
        <v>37537</v>
      </c>
      <c r="J23" s="31">
        <v>6</v>
      </c>
      <c r="K23" s="31">
        <v>9998</v>
      </c>
      <c r="L23" s="31"/>
      <c r="M23" s="178"/>
      <c r="N23" s="189" t="s">
        <v>809</v>
      </c>
      <c r="O23" s="189" t="s">
        <v>885</v>
      </c>
      <c r="P23" s="189"/>
      <c r="Q23" s="189"/>
      <c r="R23" s="189"/>
      <c r="S23" s="192"/>
      <c r="T23" s="4"/>
    </row>
    <row r="24" spans="1:20" ht="24.95" customHeight="1">
      <c r="A24" s="31">
        <v>2</v>
      </c>
      <c r="B24" s="31" t="s">
        <v>564</v>
      </c>
      <c r="C24" s="31">
        <v>317</v>
      </c>
      <c r="D24" s="31" t="s">
        <v>615</v>
      </c>
      <c r="E24" s="188" t="s">
        <v>616</v>
      </c>
      <c r="F24" s="31" t="s">
        <v>567</v>
      </c>
      <c r="G24" s="31">
        <v>11100</v>
      </c>
      <c r="H24" s="31">
        <v>1987</v>
      </c>
      <c r="I24" s="191">
        <v>31810</v>
      </c>
      <c r="J24" s="31">
        <v>4</v>
      </c>
      <c r="K24" s="31">
        <v>18440</v>
      </c>
      <c r="L24" s="31"/>
      <c r="M24" s="178"/>
      <c r="N24" s="189" t="s">
        <v>809</v>
      </c>
      <c r="O24" s="189" t="s">
        <v>885</v>
      </c>
      <c r="P24" s="189"/>
      <c r="Q24" s="189"/>
      <c r="R24" s="189"/>
      <c r="S24" s="192"/>
      <c r="T24" s="4"/>
    </row>
    <row r="25" spans="1:20" ht="24.95" customHeight="1">
      <c r="A25" s="31">
        <v>3</v>
      </c>
      <c r="B25" s="31" t="s">
        <v>564</v>
      </c>
      <c r="C25" s="31">
        <v>317</v>
      </c>
      <c r="D25" s="31" t="s">
        <v>617</v>
      </c>
      <c r="E25" s="188" t="s">
        <v>618</v>
      </c>
      <c r="F25" s="31" t="s">
        <v>567</v>
      </c>
      <c r="G25" s="31">
        <v>11100</v>
      </c>
      <c r="H25" s="31">
        <v>1977</v>
      </c>
      <c r="I25" s="191">
        <v>28425</v>
      </c>
      <c r="J25" s="31">
        <v>4</v>
      </c>
      <c r="K25" s="31">
        <v>6622</v>
      </c>
      <c r="L25" s="31"/>
      <c r="M25" s="178"/>
      <c r="N25" s="189" t="s">
        <v>809</v>
      </c>
      <c r="O25" s="189" t="s">
        <v>885</v>
      </c>
      <c r="P25" s="189"/>
      <c r="Q25" s="189"/>
      <c r="R25" s="189"/>
      <c r="S25" s="192"/>
      <c r="T25" s="4"/>
    </row>
    <row r="26" spans="1:20" ht="24.95" customHeight="1">
      <c r="A26" s="31">
        <v>4</v>
      </c>
      <c r="B26" s="31" t="s">
        <v>619</v>
      </c>
      <c r="C26" s="31">
        <v>330412</v>
      </c>
      <c r="D26" s="31" t="s">
        <v>620</v>
      </c>
      <c r="E26" s="188" t="s">
        <v>621</v>
      </c>
      <c r="F26" s="31" t="s">
        <v>567</v>
      </c>
      <c r="G26" s="31">
        <v>2417</v>
      </c>
      <c r="H26" s="31">
        <v>1998</v>
      </c>
      <c r="I26" s="191">
        <v>36124</v>
      </c>
      <c r="J26" s="31">
        <v>3</v>
      </c>
      <c r="K26" s="31">
        <v>32749</v>
      </c>
      <c r="L26" s="31"/>
      <c r="M26" s="178"/>
      <c r="N26" s="189" t="s">
        <v>809</v>
      </c>
      <c r="O26" s="189" t="s">
        <v>885</v>
      </c>
      <c r="P26" s="189"/>
      <c r="Q26" s="189"/>
      <c r="R26" s="189"/>
      <c r="S26" s="192"/>
      <c r="T26" s="4"/>
    </row>
    <row r="27" spans="1:20" ht="24.95" customHeight="1">
      <c r="A27" s="31">
        <v>5</v>
      </c>
      <c r="B27" s="31" t="s">
        <v>569</v>
      </c>
      <c r="C27" s="31" t="s">
        <v>622</v>
      </c>
      <c r="D27" s="31">
        <v>12038</v>
      </c>
      <c r="E27" s="188" t="s">
        <v>623</v>
      </c>
      <c r="F27" s="31" t="s">
        <v>567</v>
      </c>
      <c r="G27" s="31">
        <v>6842</v>
      </c>
      <c r="H27" s="31">
        <v>1990</v>
      </c>
      <c r="I27" s="191">
        <v>33029</v>
      </c>
      <c r="J27" s="31">
        <v>6</v>
      </c>
      <c r="K27" s="31">
        <v>9684</v>
      </c>
      <c r="L27" s="31"/>
      <c r="M27" s="178"/>
      <c r="N27" s="189" t="s">
        <v>809</v>
      </c>
      <c r="O27" s="189" t="s">
        <v>885</v>
      </c>
      <c r="P27" s="189"/>
      <c r="Q27" s="189"/>
      <c r="R27" s="189"/>
      <c r="S27" s="192"/>
      <c r="T27" s="4"/>
    </row>
    <row r="28" spans="1:20" ht="24.95" customHeight="1">
      <c r="A28" s="31">
        <v>6</v>
      </c>
      <c r="B28" s="31" t="s">
        <v>624</v>
      </c>
      <c r="C28" s="31" t="s">
        <v>625</v>
      </c>
      <c r="D28" s="31">
        <v>47487</v>
      </c>
      <c r="E28" s="188" t="s">
        <v>626</v>
      </c>
      <c r="F28" s="31" t="s">
        <v>567</v>
      </c>
      <c r="G28" s="31">
        <v>6842</v>
      </c>
      <c r="H28" s="31">
        <v>1985</v>
      </c>
      <c r="I28" s="191">
        <v>31397</v>
      </c>
      <c r="J28" s="31">
        <v>6</v>
      </c>
      <c r="K28" s="31">
        <v>28769</v>
      </c>
      <c r="L28" s="31"/>
      <c r="M28" s="178"/>
      <c r="N28" s="189" t="s">
        <v>809</v>
      </c>
      <c r="O28" s="189" t="s">
        <v>885</v>
      </c>
      <c r="P28" s="189"/>
      <c r="Q28" s="189"/>
      <c r="R28" s="189"/>
      <c r="S28" s="192"/>
      <c r="T28" s="4"/>
    </row>
    <row r="29" spans="1:20" ht="24.95" customHeight="1">
      <c r="A29" s="31">
        <v>7</v>
      </c>
      <c r="B29" s="31" t="s">
        <v>627</v>
      </c>
      <c r="C29" s="31" t="s">
        <v>628</v>
      </c>
      <c r="D29" s="31" t="s">
        <v>629</v>
      </c>
      <c r="E29" s="188" t="s">
        <v>630</v>
      </c>
      <c r="F29" s="31" t="s">
        <v>567</v>
      </c>
      <c r="G29" s="31">
        <v>6871</v>
      </c>
      <c r="H29" s="31">
        <v>2007</v>
      </c>
      <c r="I29" s="191">
        <v>39469</v>
      </c>
      <c r="J29" s="31">
        <v>6</v>
      </c>
      <c r="K29" s="31">
        <v>9153</v>
      </c>
      <c r="L29" s="31"/>
      <c r="M29" s="476"/>
      <c r="N29" s="189" t="s">
        <v>809</v>
      </c>
      <c r="O29" s="189" t="s">
        <v>885</v>
      </c>
      <c r="P29" s="189"/>
      <c r="Q29" s="189"/>
      <c r="R29" s="189"/>
      <c r="S29" s="192"/>
      <c r="T29" s="4"/>
    </row>
    <row r="30" spans="1:20" s="490" customFormat="1" ht="24.95" customHeight="1">
      <c r="A30" s="317">
        <v>8</v>
      </c>
      <c r="B30" s="317" t="s">
        <v>647</v>
      </c>
      <c r="C30" s="317" t="s">
        <v>648</v>
      </c>
      <c r="D30" s="317">
        <v>506006514</v>
      </c>
      <c r="E30" s="188" t="s">
        <v>112</v>
      </c>
      <c r="F30" s="317" t="s">
        <v>649</v>
      </c>
      <c r="G30" s="317" t="s">
        <v>650</v>
      </c>
      <c r="H30" s="317">
        <v>2005</v>
      </c>
      <c r="I30" s="317"/>
      <c r="J30" s="317">
        <v>1</v>
      </c>
      <c r="K30" s="317"/>
      <c r="L30" s="317"/>
      <c r="M30" s="375"/>
      <c r="N30" s="488" t="s">
        <v>754</v>
      </c>
      <c r="O30" s="488" t="s">
        <v>887</v>
      </c>
      <c r="P30" s="488"/>
      <c r="Q30" s="488"/>
      <c r="R30" s="488"/>
      <c r="S30" s="489"/>
      <c r="T30" s="217"/>
    </row>
    <row r="31" spans="1:20" ht="24.95" customHeight="1">
      <c r="A31" s="704" t="s">
        <v>1069</v>
      </c>
      <c r="B31" s="704"/>
      <c r="C31" s="704"/>
      <c r="D31" s="704"/>
      <c r="E31" s="704"/>
      <c r="F31" s="704"/>
      <c r="G31" s="704"/>
      <c r="H31" s="704"/>
      <c r="I31" s="704"/>
      <c r="J31" s="704"/>
      <c r="K31" s="704"/>
      <c r="L31" s="704"/>
      <c r="M31" s="180"/>
      <c r="N31" s="181"/>
      <c r="O31" s="181"/>
      <c r="P31" s="181"/>
      <c r="Q31" s="181"/>
      <c r="R31" s="181"/>
      <c r="S31" s="181"/>
      <c r="T31" s="4"/>
    </row>
    <row r="32" spans="1:20" ht="24.95" customHeight="1">
      <c r="A32" s="31">
        <v>1</v>
      </c>
      <c r="B32" s="31" t="s">
        <v>569</v>
      </c>
      <c r="C32" s="31" t="s">
        <v>631</v>
      </c>
      <c r="D32" s="31" t="s">
        <v>632</v>
      </c>
      <c r="E32" s="188" t="s">
        <v>633</v>
      </c>
      <c r="F32" s="31" t="s">
        <v>567</v>
      </c>
      <c r="G32" s="31">
        <v>6830</v>
      </c>
      <c r="H32" s="31">
        <v>1978</v>
      </c>
      <c r="I32" s="191">
        <v>28872</v>
      </c>
      <c r="J32" s="31">
        <v>6</v>
      </c>
      <c r="K32" s="31">
        <v>216110</v>
      </c>
      <c r="L32" s="31"/>
      <c r="M32" s="178"/>
      <c r="N32" s="189" t="s">
        <v>809</v>
      </c>
      <c r="O32" s="189" t="s">
        <v>885</v>
      </c>
      <c r="P32" s="189"/>
      <c r="Q32" s="189"/>
      <c r="R32" s="189"/>
      <c r="S32" s="192"/>
      <c r="T32" s="4"/>
    </row>
    <row r="33" spans="1:21" ht="24.95" customHeight="1">
      <c r="A33" s="704" t="s">
        <v>1068</v>
      </c>
      <c r="B33" s="704"/>
      <c r="C33" s="704"/>
      <c r="D33" s="704"/>
      <c r="E33" s="704"/>
      <c r="F33" s="704"/>
      <c r="G33" s="704"/>
      <c r="H33" s="704"/>
      <c r="I33" s="704"/>
      <c r="J33" s="704"/>
      <c r="K33" s="704"/>
      <c r="L33" s="704"/>
      <c r="M33" s="180"/>
      <c r="N33" s="181"/>
      <c r="O33" s="181"/>
      <c r="P33" s="181"/>
      <c r="Q33" s="181"/>
      <c r="R33" s="181"/>
      <c r="S33" s="181"/>
      <c r="T33" s="4"/>
    </row>
    <row r="34" spans="1:21" ht="24.95" customHeight="1">
      <c r="A34" s="31">
        <v>1</v>
      </c>
      <c r="B34" s="31" t="s">
        <v>627</v>
      </c>
      <c r="C34" s="31" t="s">
        <v>634</v>
      </c>
      <c r="D34" s="31" t="s">
        <v>635</v>
      </c>
      <c r="E34" s="188" t="s">
        <v>636</v>
      </c>
      <c r="F34" s="31" t="s">
        <v>567</v>
      </c>
      <c r="G34" s="31">
        <v>6871</v>
      </c>
      <c r="H34" s="31">
        <v>2009</v>
      </c>
      <c r="I34" s="191">
        <v>40079</v>
      </c>
      <c r="J34" s="31">
        <v>6</v>
      </c>
      <c r="K34" s="31">
        <v>9572</v>
      </c>
      <c r="L34" s="31"/>
      <c r="M34" s="178"/>
      <c r="N34" s="189" t="s">
        <v>810</v>
      </c>
      <c r="O34" s="189" t="s">
        <v>886</v>
      </c>
      <c r="P34" s="189"/>
      <c r="Q34" s="189"/>
      <c r="R34" s="189"/>
      <c r="S34" s="192"/>
      <c r="T34" s="4"/>
    </row>
    <row r="35" spans="1:21" ht="24.95" customHeight="1">
      <c r="A35" s="31">
        <v>2</v>
      </c>
      <c r="B35" s="31" t="s">
        <v>637</v>
      </c>
      <c r="C35" s="31">
        <v>815</v>
      </c>
      <c r="D35" s="31" t="s">
        <v>638</v>
      </c>
      <c r="E35" s="188" t="s">
        <v>639</v>
      </c>
      <c r="F35" s="31" t="s">
        <v>567</v>
      </c>
      <c r="G35" s="31">
        <v>14825</v>
      </c>
      <c r="H35" s="31">
        <v>1989</v>
      </c>
      <c r="I35" s="191">
        <v>32570</v>
      </c>
      <c r="J35" s="31">
        <v>4</v>
      </c>
      <c r="K35" s="31">
        <v>31937</v>
      </c>
      <c r="L35" s="31"/>
      <c r="M35" s="178"/>
      <c r="N35" s="189" t="s">
        <v>809</v>
      </c>
      <c r="O35" s="189" t="s">
        <v>885</v>
      </c>
      <c r="P35" s="189"/>
      <c r="Q35" s="189"/>
      <c r="R35" s="189"/>
      <c r="S35" s="192"/>
      <c r="T35" s="4"/>
    </row>
    <row r="36" spans="1:21" ht="24.95" customHeight="1">
      <c r="A36" s="31">
        <v>3</v>
      </c>
      <c r="B36" s="31" t="s">
        <v>640</v>
      </c>
      <c r="C36" s="31" t="s">
        <v>641</v>
      </c>
      <c r="D36" s="31">
        <v>120038308</v>
      </c>
      <c r="E36" s="188" t="s">
        <v>642</v>
      </c>
      <c r="F36" s="31" t="s">
        <v>567</v>
      </c>
      <c r="G36" s="31">
        <v>11781</v>
      </c>
      <c r="H36" s="31">
        <v>1973</v>
      </c>
      <c r="I36" s="191">
        <v>26940</v>
      </c>
      <c r="J36" s="31">
        <v>8</v>
      </c>
      <c r="K36" s="31">
        <v>47639</v>
      </c>
      <c r="L36" s="31"/>
      <c r="M36" s="178"/>
      <c r="N36" s="189" t="s">
        <v>809</v>
      </c>
      <c r="O36" s="189" t="s">
        <v>885</v>
      </c>
      <c r="P36" s="189"/>
      <c r="Q36" s="189"/>
      <c r="R36" s="189"/>
      <c r="S36" s="192"/>
      <c r="T36" s="4"/>
    </row>
    <row r="37" spans="1:21" ht="24.95" customHeight="1">
      <c r="A37" s="31">
        <v>4</v>
      </c>
      <c r="B37" s="31" t="s">
        <v>643</v>
      </c>
      <c r="C37" s="31" t="s">
        <v>644</v>
      </c>
      <c r="D37" s="31" t="s">
        <v>645</v>
      </c>
      <c r="E37" s="188" t="s">
        <v>646</v>
      </c>
      <c r="F37" s="31" t="s">
        <v>577</v>
      </c>
      <c r="G37" s="31">
        <v>1598</v>
      </c>
      <c r="H37" s="31">
        <v>2000</v>
      </c>
      <c r="I37" s="191"/>
      <c r="J37" s="31">
        <v>5</v>
      </c>
      <c r="K37" s="31">
        <v>131504</v>
      </c>
      <c r="L37" s="31"/>
      <c r="M37" s="178"/>
      <c r="N37" s="189" t="s">
        <v>809</v>
      </c>
      <c r="O37" s="189" t="s">
        <v>885</v>
      </c>
      <c r="P37" s="189"/>
      <c r="Q37" s="189"/>
      <c r="R37" s="189"/>
      <c r="S37" s="192"/>
      <c r="T37" s="4"/>
    </row>
    <row r="38" spans="1:21" ht="24.95" customHeight="1">
      <c r="A38" s="704" t="s">
        <v>919</v>
      </c>
      <c r="B38" s="704"/>
      <c r="C38" s="704"/>
      <c r="D38" s="704"/>
      <c r="E38" s="704"/>
      <c r="F38" s="704"/>
      <c r="G38" s="704"/>
      <c r="H38" s="704"/>
      <c r="I38" s="704"/>
      <c r="J38" s="704"/>
      <c r="K38" s="704"/>
      <c r="L38" s="704"/>
      <c r="M38" s="180"/>
      <c r="N38" s="181"/>
      <c r="O38" s="181"/>
      <c r="P38" s="181"/>
      <c r="Q38" s="181"/>
      <c r="R38" s="181"/>
      <c r="S38" s="181"/>
      <c r="T38" s="4"/>
    </row>
    <row r="39" spans="1:21" s="376" customFormat="1" ht="24.95" customHeight="1">
      <c r="A39" s="31">
        <v>1</v>
      </c>
      <c r="B39" s="31" t="s">
        <v>750</v>
      </c>
      <c r="C39" s="31" t="s">
        <v>751</v>
      </c>
      <c r="D39" s="31" t="s">
        <v>752</v>
      </c>
      <c r="E39" s="177" t="s">
        <v>112</v>
      </c>
      <c r="F39" s="31" t="s">
        <v>753</v>
      </c>
      <c r="G39" s="31">
        <v>655.5</v>
      </c>
      <c r="H39" s="31">
        <v>2016</v>
      </c>
      <c r="I39" s="31"/>
      <c r="J39" s="31">
        <v>1</v>
      </c>
      <c r="K39" s="31"/>
      <c r="L39" s="31"/>
      <c r="M39" s="178"/>
      <c r="N39" s="189" t="s">
        <v>966</v>
      </c>
      <c r="O39" s="189" t="s">
        <v>967</v>
      </c>
      <c r="P39" s="189"/>
      <c r="Q39" s="189"/>
      <c r="R39" s="189"/>
      <c r="S39" s="374"/>
      <c r="T39" s="325"/>
      <c r="U39" s="325"/>
    </row>
    <row r="40" spans="1:21" ht="24.95" customHeight="1">
      <c r="A40" s="704" t="s">
        <v>918</v>
      </c>
      <c r="B40" s="704"/>
      <c r="C40" s="704"/>
      <c r="D40" s="704"/>
      <c r="E40" s="704"/>
      <c r="F40" s="704"/>
      <c r="G40" s="704"/>
      <c r="H40" s="704"/>
      <c r="I40" s="704"/>
      <c r="J40" s="704"/>
      <c r="K40" s="704"/>
      <c r="L40" s="704"/>
      <c r="M40" s="180"/>
      <c r="N40" s="181"/>
      <c r="O40" s="181"/>
      <c r="P40" s="181"/>
      <c r="Q40" s="181"/>
      <c r="R40" s="181"/>
      <c r="S40" s="181"/>
      <c r="T40" s="4"/>
    </row>
    <row r="41" spans="1:21" ht="24.95" customHeight="1">
      <c r="A41" s="31">
        <v>1</v>
      </c>
      <c r="B41" s="31" t="s">
        <v>651</v>
      </c>
      <c r="C41" s="31">
        <v>1824</v>
      </c>
      <c r="D41" s="31" t="s">
        <v>652</v>
      </c>
      <c r="E41" s="177" t="s">
        <v>653</v>
      </c>
      <c r="F41" s="31" t="s">
        <v>654</v>
      </c>
      <c r="G41" s="31">
        <v>10964</v>
      </c>
      <c r="H41" s="31">
        <v>1997</v>
      </c>
      <c r="I41" s="31" t="s">
        <v>655</v>
      </c>
      <c r="J41" s="31">
        <v>2</v>
      </c>
      <c r="K41" s="31">
        <v>478157</v>
      </c>
      <c r="L41" s="31"/>
      <c r="M41" s="193"/>
      <c r="N41" s="176" t="s">
        <v>888</v>
      </c>
      <c r="O41" s="176" t="s">
        <v>889</v>
      </c>
      <c r="P41" s="192"/>
      <c r="Q41" s="192"/>
      <c r="R41" s="192"/>
      <c r="S41" s="192"/>
      <c r="T41" s="4"/>
    </row>
    <row r="42" spans="1:21" ht="24.95" customHeight="1">
      <c r="A42" s="31">
        <v>2</v>
      </c>
      <c r="B42" s="31" t="s">
        <v>656</v>
      </c>
      <c r="C42" s="31" t="s">
        <v>657</v>
      </c>
      <c r="D42" s="31" t="s">
        <v>658</v>
      </c>
      <c r="E42" s="177" t="s">
        <v>659</v>
      </c>
      <c r="F42" s="31" t="s">
        <v>660</v>
      </c>
      <c r="G42" s="31">
        <v>10964</v>
      </c>
      <c r="H42" s="31">
        <v>1996</v>
      </c>
      <c r="I42" s="186">
        <v>35130</v>
      </c>
      <c r="J42" s="31">
        <v>2</v>
      </c>
      <c r="K42" s="31">
        <v>446233</v>
      </c>
      <c r="L42" s="31"/>
      <c r="M42" s="178"/>
      <c r="N42" s="189" t="s">
        <v>890</v>
      </c>
      <c r="O42" s="189" t="s">
        <v>891</v>
      </c>
      <c r="P42" s="189"/>
      <c r="Q42" s="189"/>
      <c r="R42" s="189"/>
      <c r="S42" s="194" t="s">
        <v>661</v>
      </c>
      <c r="T42" s="4"/>
    </row>
    <row r="43" spans="1:21" s="4" customFormat="1" ht="24.95" customHeight="1">
      <c r="A43" s="31">
        <v>3</v>
      </c>
      <c r="B43" s="31" t="s">
        <v>662</v>
      </c>
      <c r="C43" s="31" t="s">
        <v>663</v>
      </c>
      <c r="D43" s="31" t="s">
        <v>664</v>
      </c>
      <c r="E43" s="177" t="s">
        <v>665</v>
      </c>
      <c r="F43" s="31" t="s">
        <v>666</v>
      </c>
      <c r="G43" s="31">
        <v>2299</v>
      </c>
      <c r="H43" s="31">
        <v>1993</v>
      </c>
      <c r="I43" s="186">
        <v>34092</v>
      </c>
      <c r="J43" s="31">
        <v>6</v>
      </c>
      <c r="K43" s="31">
        <v>444602</v>
      </c>
      <c r="L43" s="31"/>
      <c r="M43" s="178"/>
      <c r="N43" s="189" t="s">
        <v>809</v>
      </c>
      <c r="O43" s="189" t="s">
        <v>885</v>
      </c>
      <c r="P43" s="189"/>
      <c r="Q43" s="189"/>
      <c r="R43" s="189"/>
      <c r="S43" s="194"/>
    </row>
    <row r="44" spans="1:21" s="4" customFormat="1" ht="24.95" customHeight="1">
      <c r="A44" s="31">
        <v>4</v>
      </c>
      <c r="B44" s="31" t="s">
        <v>668</v>
      </c>
      <c r="C44" s="31" t="s">
        <v>669</v>
      </c>
      <c r="D44" s="31"/>
      <c r="E44" s="177" t="s">
        <v>112</v>
      </c>
      <c r="F44" s="31" t="s">
        <v>670</v>
      </c>
      <c r="G44" s="31"/>
      <c r="H44" s="31">
        <v>1988</v>
      </c>
      <c r="I44" s="31"/>
      <c r="J44" s="31">
        <v>1</v>
      </c>
      <c r="K44" s="31"/>
      <c r="L44" s="31"/>
      <c r="M44" s="178"/>
      <c r="N44" s="189" t="s">
        <v>809</v>
      </c>
      <c r="O44" s="189" t="s">
        <v>885</v>
      </c>
      <c r="P44" s="189"/>
      <c r="Q44" s="189"/>
      <c r="R44" s="189"/>
      <c r="S44" s="194"/>
    </row>
    <row r="45" spans="1:21" s="4" customFormat="1" ht="24.95" customHeight="1">
      <c r="A45" s="31">
        <v>5</v>
      </c>
      <c r="B45" s="31" t="s">
        <v>671</v>
      </c>
      <c r="C45" s="31" t="s">
        <v>672</v>
      </c>
      <c r="D45" s="31">
        <v>42694</v>
      </c>
      <c r="E45" s="177" t="s">
        <v>673</v>
      </c>
      <c r="F45" s="31" t="s">
        <v>674</v>
      </c>
      <c r="G45" s="31"/>
      <c r="H45" s="31">
        <v>1987</v>
      </c>
      <c r="I45" s="186">
        <v>32048</v>
      </c>
      <c r="J45" s="31"/>
      <c r="K45" s="31"/>
      <c r="L45" s="31"/>
      <c r="M45" s="178"/>
      <c r="N45" s="189" t="s">
        <v>809</v>
      </c>
      <c r="O45" s="189" t="s">
        <v>885</v>
      </c>
      <c r="P45" s="189"/>
      <c r="Q45" s="189"/>
      <c r="R45" s="189"/>
      <c r="S45" s="194"/>
    </row>
    <row r="46" spans="1:21" ht="24.95" customHeight="1">
      <c r="A46" s="31">
        <v>6</v>
      </c>
      <c r="B46" s="31" t="s">
        <v>675</v>
      </c>
      <c r="C46" s="31" t="s">
        <v>676</v>
      </c>
      <c r="D46" s="31">
        <v>6684</v>
      </c>
      <c r="E46" s="177" t="s">
        <v>677</v>
      </c>
      <c r="F46" s="31" t="s">
        <v>678</v>
      </c>
      <c r="G46" s="31"/>
      <c r="H46" s="31">
        <v>1971</v>
      </c>
      <c r="I46" s="186">
        <v>26135</v>
      </c>
      <c r="J46" s="31"/>
      <c r="K46" s="31"/>
      <c r="L46" s="31"/>
      <c r="M46" s="178"/>
      <c r="N46" s="189" t="s">
        <v>809</v>
      </c>
      <c r="O46" s="189" t="s">
        <v>885</v>
      </c>
      <c r="P46" s="189"/>
      <c r="Q46" s="189"/>
      <c r="R46" s="189"/>
      <c r="S46" s="194"/>
      <c r="T46" s="4"/>
    </row>
    <row r="47" spans="1:21" ht="24.95" customHeight="1">
      <c r="A47" s="31">
        <v>7</v>
      </c>
      <c r="B47" s="31" t="s">
        <v>679</v>
      </c>
      <c r="C47" s="31" t="s">
        <v>680</v>
      </c>
      <c r="D47" s="31" t="s">
        <v>681</v>
      </c>
      <c r="E47" s="177" t="s">
        <v>682</v>
      </c>
      <c r="F47" s="31" t="s">
        <v>683</v>
      </c>
      <c r="G47" s="31"/>
      <c r="H47" s="31">
        <v>2007</v>
      </c>
      <c r="I47" s="186">
        <v>39223</v>
      </c>
      <c r="J47" s="31"/>
      <c r="K47" s="31"/>
      <c r="L47" s="31"/>
      <c r="M47" s="178"/>
      <c r="N47" s="189" t="s">
        <v>809</v>
      </c>
      <c r="O47" s="189" t="s">
        <v>885</v>
      </c>
      <c r="P47" s="189"/>
      <c r="Q47" s="189"/>
      <c r="R47" s="189"/>
      <c r="S47" s="194"/>
      <c r="T47" s="4"/>
    </row>
    <row r="48" spans="1:21" ht="24.95" customHeight="1">
      <c r="A48" s="31">
        <v>8</v>
      </c>
      <c r="B48" s="31" t="s">
        <v>684</v>
      </c>
      <c r="C48" s="31" t="s">
        <v>685</v>
      </c>
      <c r="D48" s="31" t="s">
        <v>686</v>
      </c>
      <c r="E48" s="177" t="s">
        <v>687</v>
      </c>
      <c r="F48" s="31" t="s">
        <v>660</v>
      </c>
      <c r="G48" s="31">
        <v>6871</v>
      </c>
      <c r="H48" s="31">
        <v>1995</v>
      </c>
      <c r="I48" s="186">
        <v>34736</v>
      </c>
      <c r="J48" s="31">
        <v>2</v>
      </c>
      <c r="K48" s="31"/>
      <c r="L48" s="31"/>
      <c r="M48" s="178"/>
      <c r="N48" s="189" t="s">
        <v>809</v>
      </c>
      <c r="O48" s="189" t="s">
        <v>885</v>
      </c>
      <c r="P48" s="189"/>
      <c r="Q48" s="189"/>
      <c r="R48" s="189"/>
      <c r="S48" s="194" t="s">
        <v>661</v>
      </c>
      <c r="T48" s="4"/>
    </row>
    <row r="49" spans="1:20" ht="24.95" customHeight="1">
      <c r="A49" s="31">
        <v>9</v>
      </c>
      <c r="B49" s="31" t="s">
        <v>688</v>
      </c>
      <c r="C49" s="31" t="s">
        <v>689</v>
      </c>
      <c r="D49" s="31" t="s">
        <v>690</v>
      </c>
      <c r="E49" s="177" t="s">
        <v>691</v>
      </c>
      <c r="F49" s="31" t="s">
        <v>666</v>
      </c>
      <c r="G49" s="31">
        <v>1876</v>
      </c>
      <c r="H49" s="31">
        <v>1992</v>
      </c>
      <c r="I49" s="186">
        <v>33843</v>
      </c>
      <c r="J49" s="31">
        <v>5</v>
      </c>
      <c r="K49" s="31"/>
      <c r="L49" s="192"/>
      <c r="M49" s="193"/>
      <c r="N49" s="189" t="s">
        <v>809</v>
      </c>
      <c r="O49" s="189" t="s">
        <v>885</v>
      </c>
      <c r="P49" s="192"/>
      <c r="Q49" s="192"/>
      <c r="R49" s="192"/>
      <c r="S49" s="192"/>
      <c r="T49" s="4"/>
    </row>
    <row r="50" spans="1:20" ht="24.95" customHeight="1">
      <c r="A50" s="31">
        <v>10</v>
      </c>
      <c r="B50" s="194" t="s">
        <v>692</v>
      </c>
      <c r="C50" s="194" t="s">
        <v>693</v>
      </c>
      <c r="D50" s="195" t="s">
        <v>694</v>
      </c>
      <c r="E50" s="176" t="s">
        <v>112</v>
      </c>
      <c r="F50" s="194" t="s">
        <v>670</v>
      </c>
      <c r="G50" s="194">
        <v>1992</v>
      </c>
      <c r="H50" s="196"/>
      <c r="I50" s="194"/>
      <c r="J50" s="194"/>
      <c r="K50" s="194"/>
      <c r="L50" s="194"/>
      <c r="M50" s="193"/>
      <c r="N50" s="197" t="s">
        <v>892</v>
      </c>
      <c r="O50" s="197" t="s">
        <v>893</v>
      </c>
      <c r="P50" s="192"/>
      <c r="Q50" s="192"/>
      <c r="R50" s="192"/>
      <c r="S50" s="194"/>
      <c r="T50" s="4"/>
    </row>
    <row r="51" spans="1:20" ht="24.95" customHeight="1">
      <c r="A51" s="31">
        <v>11</v>
      </c>
      <c r="B51" s="198" t="s">
        <v>695</v>
      </c>
      <c r="C51" s="194" t="s">
        <v>696</v>
      </c>
      <c r="D51" s="190">
        <v>710121201568</v>
      </c>
      <c r="E51" s="176" t="s">
        <v>697</v>
      </c>
      <c r="F51" s="31" t="s">
        <v>698</v>
      </c>
      <c r="G51" s="194"/>
      <c r="H51" s="199">
        <v>2012</v>
      </c>
      <c r="I51" s="194" t="s">
        <v>699</v>
      </c>
      <c r="J51" s="194"/>
      <c r="K51" s="194"/>
      <c r="L51" s="194"/>
      <c r="M51" s="193"/>
      <c r="N51" s="197" t="s">
        <v>894</v>
      </c>
      <c r="O51" s="197" t="s">
        <v>895</v>
      </c>
      <c r="P51" s="194"/>
      <c r="Q51" s="194"/>
      <c r="R51" s="194"/>
      <c r="S51" s="194"/>
      <c r="T51" s="4"/>
    </row>
    <row r="52" spans="1:20" ht="24.95" customHeight="1">
      <c r="A52" s="31">
        <v>12</v>
      </c>
      <c r="B52" s="198" t="s">
        <v>695</v>
      </c>
      <c r="C52" s="194" t="s">
        <v>696</v>
      </c>
      <c r="D52" s="190">
        <v>710121201567</v>
      </c>
      <c r="E52" s="176" t="s">
        <v>700</v>
      </c>
      <c r="F52" s="31" t="s">
        <v>698</v>
      </c>
      <c r="G52" s="194"/>
      <c r="H52" s="199">
        <v>2012</v>
      </c>
      <c r="I52" s="194" t="s">
        <v>699</v>
      </c>
      <c r="J52" s="194"/>
      <c r="K52" s="194"/>
      <c r="L52" s="194"/>
      <c r="M52" s="193"/>
      <c r="N52" s="176" t="s">
        <v>894</v>
      </c>
      <c r="O52" s="176" t="s">
        <v>895</v>
      </c>
      <c r="P52" s="194"/>
      <c r="Q52" s="194"/>
      <c r="R52" s="194"/>
      <c r="S52" s="194"/>
      <c r="T52" s="4"/>
    </row>
    <row r="53" spans="1:20" ht="24.95" customHeight="1">
      <c r="A53" s="31">
        <v>13</v>
      </c>
      <c r="B53" s="200" t="s">
        <v>589</v>
      </c>
      <c r="C53" s="200" t="s">
        <v>701</v>
      </c>
      <c r="D53" s="201" t="s">
        <v>702</v>
      </c>
      <c r="E53" s="202" t="s">
        <v>703</v>
      </c>
      <c r="F53" s="200" t="s">
        <v>704</v>
      </c>
      <c r="G53" s="200">
        <v>1896</v>
      </c>
      <c r="H53" s="203">
        <v>1995</v>
      </c>
      <c r="I53" s="200" t="s">
        <v>705</v>
      </c>
      <c r="J53" s="200">
        <v>3</v>
      </c>
      <c r="K53" s="200">
        <v>380031</v>
      </c>
      <c r="L53" s="200"/>
      <c r="M53" s="204"/>
      <c r="N53" s="202" t="s">
        <v>896</v>
      </c>
      <c r="O53" s="202" t="s">
        <v>897</v>
      </c>
      <c r="P53" s="200"/>
      <c r="Q53" s="200"/>
      <c r="R53" s="200"/>
      <c r="S53" s="200"/>
      <c r="T53" s="4"/>
    </row>
    <row r="54" spans="1:20" ht="24.95" customHeight="1">
      <c r="A54" s="31">
        <v>14</v>
      </c>
      <c r="B54" s="205" t="s">
        <v>706</v>
      </c>
      <c r="C54" s="206"/>
      <c r="D54" s="207"/>
      <c r="E54" s="208" t="s">
        <v>112</v>
      </c>
      <c r="F54" s="1" t="s">
        <v>707</v>
      </c>
      <c r="G54" s="205"/>
      <c r="H54" s="209"/>
      <c r="I54" s="206"/>
      <c r="J54" s="205"/>
      <c r="K54" s="205"/>
      <c r="L54" s="206"/>
      <c r="M54" s="210"/>
      <c r="N54" s="208" t="s">
        <v>898</v>
      </c>
      <c r="O54" s="208" t="s">
        <v>899</v>
      </c>
      <c r="P54" s="206"/>
      <c r="Q54" s="206"/>
      <c r="R54" s="206"/>
      <c r="S54" s="206"/>
      <c r="T54" s="4"/>
    </row>
    <row r="55" spans="1:20" ht="24.95" customHeight="1">
      <c r="A55" s="31">
        <v>15</v>
      </c>
      <c r="B55" s="205" t="s">
        <v>708</v>
      </c>
      <c r="C55" s="211" t="s">
        <v>709</v>
      </c>
      <c r="D55" s="212">
        <v>61972</v>
      </c>
      <c r="E55" s="213" t="s">
        <v>112</v>
      </c>
      <c r="F55" s="373" t="s">
        <v>670</v>
      </c>
      <c r="G55" s="211"/>
      <c r="H55" s="214">
        <v>2016</v>
      </c>
      <c r="I55" s="215"/>
      <c r="J55" s="211">
        <v>1</v>
      </c>
      <c r="K55" s="211"/>
      <c r="L55" s="215"/>
      <c r="M55" s="216"/>
      <c r="N55" s="213" t="s">
        <v>746</v>
      </c>
      <c r="O55" s="213" t="s">
        <v>900</v>
      </c>
      <c r="P55" s="215"/>
      <c r="Q55" s="215"/>
      <c r="R55" s="215"/>
      <c r="S55" s="215"/>
      <c r="T55" s="217"/>
    </row>
    <row r="56" spans="1:20" ht="24.95" customHeight="1">
      <c r="A56" s="31">
        <v>16</v>
      </c>
      <c r="B56" s="205" t="s">
        <v>573</v>
      </c>
      <c r="C56" s="205" t="s">
        <v>711</v>
      </c>
      <c r="D56" s="207" t="s">
        <v>712</v>
      </c>
      <c r="E56" s="208" t="s">
        <v>713</v>
      </c>
      <c r="F56" s="205" t="s">
        <v>714</v>
      </c>
      <c r="G56" s="205">
        <v>9800</v>
      </c>
      <c r="H56" s="218">
        <v>2001</v>
      </c>
      <c r="I56" s="205" t="s">
        <v>715</v>
      </c>
      <c r="J56" s="205">
        <v>3</v>
      </c>
      <c r="K56" s="31">
        <v>170079</v>
      </c>
      <c r="L56" s="205"/>
      <c r="M56" s="219"/>
      <c r="N56" s="208" t="s">
        <v>901</v>
      </c>
      <c r="O56" s="208" t="s">
        <v>902</v>
      </c>
      <c r="P56" s="208"/>
      <c r="Q56" s="208"/>
      <c r="R56" s="208"/>
      <c r="S56" s="205"/>
      <c r="T56" s="4"/>
    </row>
    <row r="57" spans="1:20" ht="24.95" customHeight="1">
      <c r="A57" s="31">
        <v>17</v>
      </c>
      <c r="B57" s="205" t="s">
        <v>573</v>
      </c>
      <c r="C57" s="205" t="s">
        <v>716</v>
      </c>
      <c r="D57" s="207" t="s">
        <v>717</v>
      </c>
      <c r="E57" s="208" t="s">
        <v>718</v>
      </c>
      <c r="F57" s="205" t="s">
        <v>719</v>
      </c>
      <c r="G57" s="205">
        <v>2463</v>
      </c>
      <c r="H57" s="218">
        <v>2005</v>
      </c>
      <c r="I57" s="205" t="s">
        <v>720</v>
      </c>
      <c r="J57" s="205">
        <v>7</v>
      </c>
      <c r="K57" s="205">
        <v>231330</v>
      </c>
      <c r="L57" s="205"/>
      <c r="M57" s="219"/>
      <c r="N57" s="208" t="s">
        <v>903</v>
      </c>
      <c r="O57" s="208" t="s">
        <v>904</v>
      </c>
      <c r="P57" s="208"/>
      <c r="Q57" s="208"/>
      <c r="R57" s="208"/>
      <c r="S57" s="205"/>
      <c r="T57" s="220"/>
    </row>
    <row r="58" spans="1:20" ht="24.95" customHeight="1">
      <c r="A58" s="705" t="s">
        <v>833</v>
      </c>
      <c r="B58" s="706"/>
      <c r="C58" s="706"/>
      <c r="D58" s="706"/>
      <c r="E58" s="706"/>
      <c r="F58" s="706"/>
      <c r="G58" s="706"/>
      <c r="H58" s="706"/>
      <c r="I58" s="706"/>
      <c r="J58" s="706"/>
      <c r="K58" s="706"/>
      <c r="L58" s="706"/>
      <c r="M58" s="706"/>
      <c r="N58" s="706"/>
      <c r="O58" s="706"/>
      <c r="P58" s="706"/>
      <c r="Q58" s="706"/>
      <c r="R58" s="706"/>
      <c r="S58" s="707"/>
      <c r="T58" s="4"/>
    </row>
    <row r="59" spans="1:20" ht="24.95" customHeight="1">
      <c r="A59" s="8">
        <v>18</v>
      </c>
      <c r="B59" s="1" t="s">
        <v>721</v>
      </c>
      <c r="C59" s="8" t="s">
        <v>722</v>
      </c>
      <c r="D59" s="8" t="s">
        <v>723</v>
      </c>
      <c r="E59" s="221" t="s">
        <v>724</v>
      </c>
      <c r="F59" s="8" t="s">
        <v>667</v>
      </c>
      <c r="G59" s="8">
        <v>3387</v>
      </c>
      <c r="H59" s="8">
        <v>2015</v>
      </c>
      <c r="I59" s="8" t="s">
        <v>725</v>
      </c>
      <c r="J59" s="8">
        <v>2</v>
      </c>
      <c r="K59" s="8">
        <v>3152</v>
      </c>
      <c r="L59" s="8"/>
      <c r="M59" s="9" t="s">
        <v>1071</v>
      </c>
      <c r="N59" s="221" t="s">
        <v>905</v>
      </c>
      <c r="O59" s="221" t="s">
        <v>906</v>
      </c>
      <c r="P59" s="221" t="s">
        <v>905</v>
      </c>
      <c r="Q59" s="221" t="s">
        <v>906</v>
      </c>
      <c r="R59" s="221"/>
      <c r="S59" s="1" t="s">
        <v>726</v>
      </c>
      <c r="T59" s="19"/>
    </row>
    <row r="60" spans="1:20" ht="24.95" customHeight="1">
      <c r="A60" s="705" t="s">
        <v>834</v>
      </c>
      <c r="B60" s="706"/>
      <c r="C60" s="706"/>
      <c r="D60" s="706"/>
      <c r="E60" s="706"/>
      <c r="F60" s="706"/>
      <c r="G60" s="706"/>
      <c r="H60" s="706"/>
      <c r="I60" s="706"/>
      <c r="J60" s="706"/>
      <c r="K60" s="706"/>
      <c r="L60" s="706"/>
      <c r="M60" s="706"/>
      <c r="N60" s="706"/>
      <c r="O60" s="706"/>
      <c r="P60" s="706"/>
      <c r="Q60" s="706"/>
      <c r="R60" s="706"/>
      <c r="S60" s="707"/>
      <c r="T60" s="4"/>
    </row>
    <row r="61" spans="1:20" ht="24.95" customHeight="1">
      <c r="A61" s="8">
        <v>19</v>
      </c>
      <c r="B61" s="1" t="s">
        <v>727</v>
      </c>
      <c r="C61" s="8" t="s">
        <v>728</v>
      </c>
      <c r="D61" s="222" t="s">
        <v>729</v>
      </c>
      <c r="E61" s="221" t="s">
        <v>730</v>
      </c>
      <c r="F61" s="8" t="s">
        <v>667</v>
      </c>
      <c r="G61" s="8">
        <v>6057</v>
      </c>
      <c r="H61" s="8">
        <v>2015</v>
      </c>
      <c r="I61" s="8" t="s">
        <v>731</v>
      </c>
      <c r="J61" s="8">
        <v>1</v>
      </c>
      <c r="K61" s="8">
        <v>1581</v>
      </c>
      <c r="L61" s="8"/>
      <c r="M61" s="9" t="s">
        <v>982</v>
      </c>
      <c r="N61" s="221" t="s">
        <v>907</v>
      </c>
      <c r="O61" s="221" t="s">
        <v>908</v>
      </c>
      <c r="P61" s="221" t="s">
        <v>907</v>
      </c>
      <c r="Q61" s="221" t="s">
        <v>908</v>
      </c>
      <c r="R61" s="221"/>
      <c r="S61" s="1" t="s">
        <v>726</v>
      </c>
      <c r="T61" s="19"/>
    </row>
    <row r="62" spans="1:20" ht="24.95" customHeight="1">
      <c r="A62" s="705" t="s">
        <v>835</v>
      </c>
      <c r="B62" s="706"/>
      <c r="C62" s="706"/>
      <c r="D62" s="706"/>
      <c r="E62" s="706"/>
      <c r="F62" s="706"/>
      <c r="G62" s="706"/>
      <c r="H62" s="706"/>
      <c r="I62" s="706"/>
      <c r="J62" s="706"/>
      <c r="K62" s="706"/>
      <c r="L62" s="706"/>
      <c r="M62" s="706"/>
      <c r="N62" s="706"/>
      <c r="O62" s="706"/>
      <c r="P62" s="706"/>
      <c r="Q62" s="706"/>
      <c r="R62" s="706"/>
      <c r="S62" s="707"/>
      <c r="T62" s="4"/>
    </row>
    <row r="63" spans="1:20" ht="24.95" customHeight="1">
      <c r="A63" s="8">
        <v>20</v>
      </c>
      <c r="B63" s="1" t="s">
        <v>573</v>
      </c>
      <c r="C63" s="8" t="s">
        <v>732</v>
      </c>
      <c r="D63" s="222" t="s">
        <v>733</v>
      </c>
      <c r="E63" s="221" t="s">
        <v>734</v>
      </c>
      <c r="F63" s="8" t="s">
        <v>735</v>
      </c>
      <c r="G63" s="8">
        <v>11116</v>
      </c>
      <c r="H63" s="8">
        <v>2002</v>
      </c>
      <c r="I63" s="8" t="s">
        <v>736</v>
      </c>
      <c r="J63" s="8">
        <v>3</v>
      </c>
      <c r="K63" s="8">
        <v>145827</v>
      </c>
      <c r="L63" s="8"/>
      <c r="M63" s="102" t="s">
        <v>980</v>
      </c>
      <c r="N63" s="221" t="s">
        <v>710</v>
      </c>
      <c r="O63" s="221" t="s">
        <v>909</v>
      </c>
      <c r="P63" s="221" t="s">
        <v>710</v>
      </c>
      <c r="Q63" s="221" t="s">
        <v>909</v>
      </c>
      <c r="R63" s="221"/>
      <c r="S63" s="1" t="s">
        <v>726</v>
      </c>
      <c r="T63" s="19"/>
    </row>
    <row r="64" spans="1:20" ht="24.95" customHeight="1">
      <c r="A64" s="8">
        <v>21</v>
      </c>
      <c r="B64" s="1" t="s">
        <v>727</v>
      </c>
      <c r="C64" s="8" t="s">
        <v>737</v>
      </c>
      <c r="D64" s="222" t="s">
        <v>738</v>
      </c>
      <c r="E64" s="221" t="s">
        <v>739</v>
      </c>
      <c r="F64" s="8" t="s">
        <v>667</v>
      </c>
      <c r="G64" s="8">
        <v>2925</v>
      </c>
      <c r="H64" s="8">
        <v>2016</v>
      </c>
      <c r="I64" s="8" t="s">
        <v>740</v>
      </c>
      <c r="J64" s="8">
        <v>1</v>
      </c>
      <c r="K64" s="8">
        <v>506</v>
      </c>
      <c r="L64" s="8"/>
      <c r="M64" s="9" t="s">
        <v>981</v>
      </c>
      <c r="N64" s="221" t="s">
        <v>910</v>
      </c>
      <c r="O64" s="221" t="s">
        <v>911</v>
      </c>
      <c r="P64" s="221" t="s">
        <v>910</v>
      </c>
      <c r="Q64" s="221" t="s">
        <v>911</v>
      </c>
      <c r="R64" s="221"/>
      <c r="S64" s="1" t="s">
        <v>726</v>
      </c>
      <c r="T64" s="220"/>
    </row>
    <row r="65" spans="1:20" ht="24.95" customHeight="1">
      <c r="A65" s="705" t="s">
        <v>836</v>
      </c>
      <c r="B65" s="706"/>
      <c r="C65" s="706"/>
      <c r="D65" s="706"/>
      <c r="E65" s="706"/>
      <c r="F65" s="706"/>
      <c r="G65" s="706"/>
      <c r="H65" s="706"/>
      <c r="I65" s="706"/>
      <c r="J65" s="706"/>
      <c r="K65" s="706"/>
      <c r="L65" s="706"/>
      <c r="M65" s="706"/>
      <c r="N65" s="706"/>
      <c r="O65" s="706"/>
      <c r="P65" s="706"/>
      <c r="Q65" s="706"/>
      <c r="R65" s="706"/>
      <c r="S65" s="707"/>
      <c r="T65" s="4"/>
    </row>
    <row r="66" spans="1:20" ht="24.95" customHeight="1">
      <c r="A66" s="8">
        <v>22</v>
      </c>
      <c r="B66" s="1" t="s">
        <v>662</v>
      </c>
      <c r="C66" s="8" t="s">
        <v>741</v>
      </c>
      <c r="D66" s="222" t="s">
        <v>742</v>
      </c>
      <c r="E66" s="102" t="s">
        <v>743</v>
      </c>
      <c r="F66" s="1" t="s">
        <v>744</v>
      </c>
      <c r="G66" s="8">
        <v>11946</v>
      </c>
      <c r="H66" s="8">
        <v>2006</v>
      </c>
      <c r="I66" s="8" t="s">
        <v>745</v>
      </c>
      <c r="J66" s="8">
        <v>3</v>
      </c>
      <c r="K66" s="8">
        <v>112962</v>
      </c>
      <c r="L66" s="8"/>
      <c r="M66" s="102" t="s">
        <v>979</v>
      </c>
      <c r="N66" s="221" t="s">
        <v>912</v>
      </c>
      <c r="O66" s="221" t="s">
        <v>913</v>
      </c>
      <c r="P66" s="221" t="s">
        <v>912</v>
      </c>
      <c r="Q66" s="221" t="s">
        <v>913</v>
      </c>
      <c r="R66" s="221"/>
      <c r="S66" s="1" t="s">
        <v>726</v>
      </c>
      <c r="T66" s="19"/>
    </row>
    <row r="67" spans="1:20" ht="24.95" customHeight="1">
      <c r="A67" s="705" t="s">
        <v>837</v>
      </c>
      <c r="B67" s="706"/>
      <c r="C67" s="706"/>
      <c r="D67" s="706"/>
      <c r="E67" s="706"/>
      <c r="F67" s="706"/>
      <c r="G67" s="706"/>
      <c r="H67" s="706"/>
      <c r="I67" s="706"/>
      <c r="J67" s="706"/>
      <c r="K67" s="706"/>
      <c r="L67" s="706"/>
      <c r="M67" s="706"/>
      <c r="N67" s="706"/>
      <c r="O67" s="706"/>
      <c r="P67" s="706"/>
      <c r="Q67" s="706"/>
      <c r="R67" s="706"/>
      <c r="S67" s="707"/>
      <c r="T67" s="4"/>
    </row>
    <row r="68" spans="1:20" ht="24.95" customHeight="1">
      <c r="A68" s="8">
        <v>23</v>
      </c>
      <c r="B68" s="1" t="s">
        <v>747</v>
      </c>
      <c r="C68" s="8" t="s">
        <v>748</v>
      </c>
      <c r="D68" s="222">
        <v>1198678</v>
      </c>
      <c r="E68" s="102" t="s">
        <v>112</v>
      </c>
      <c r="F68" s="1" t="s">
        <v>749</v>
      </c>
      <c r="G68" s="8">
        <v>4400</v>
      </c>
      <c r="H68" s="8">
        <v>2004</v>
      </c>
      <c r="I68" s="8" t="s">
        <v>260</v>
      </c>
      <c r="J68" s="8">
        <v>1</v>
      </c>
      <c r="K68" s="373"/>
      <c r="L68" s="8"/>
      <c r="M68" s="102" t="s">
        <v>978</v>
      </c>
      <c r="N68" s="221" t="s">
        <v>905</v>
      </c>
      <c r="O68" s="221" t="s">
        <v>914</v>
      </c>
      <c r="P68" s="221" t="s">
        <v>905</v>
      </c>
      <c r="Q68" s="221" t="s">
        <v>906</v>
      </c>
      <c r="R68" s="221"/>
      <c r="S68" s="1" t="s">
        <v>726</v>
      </c>
      <c r="T68" s="220"/>
    </row>
    <row r="69" spans="1:2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2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2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388"/>
      <c r="M71" s="4"/>
      <c r="N71" s="4"/>
      <c r="O71" s="4"/>
      <c r="P71" s="4"/>
      <c r="Q71" s="4"/>
      <c r="R71" s="4"/>
      <c r="S71" s="4"/>
    </row>
  </sheetData>
  <mergeCells count="31">
    <mergeCell ref="A67:S67"/>
    <mergeCell ref="A33:L33"/>
    <mergeCell ref="A38:L38"/>
    <mergeCell ref="A40:L40"/>
    <mergeCell ref="A58:S58"/>
    <mergeCell ref="A62:S62"/>
    <mergeCell ref="A65:S65"/>
    <mergeCell ref="A60:S60"/>
    <mergeCell ref="H3:H5"/>
    <mergeCell ref="A31:L31"/>
    <mergeCell ref="A12:L12"/>
    <mergeCell ref="J3:J5"/>
    <mergeCell ref="K3:K5"/>
    <mergeCell ref="A22:L22"/>
    <mergeCell ref="A6:L6"/>
    <mergeCell ref="A1:F1"/>
    <mergeCell ref="A2:S2"/>
    <mergeCell ref="A3:A5"/>
    <mergeCell ref="B3:B5"/>
    <mergeCell ref="C3:C5"/>
    <mergeCell ref="N3:O4"/>
    <mergeCell ref="P3:Q4"/>
    <mergeCell ref="R3:R5"/>
    <mergeCell ref="S3:S5"/>
    <mergeCell ref="G3:G5"/>
    <mergeCell ref="F3:F5"/>
    <mergeCell ref="L3:L5"/>
    <mergeCell ref="D3:D5"/>
    <mergeCell ref="E3:E5"/>
    <mergeCell ref="M3:M5"/>
    <mergeCell ref="I3:I5"/>
  </mergeCells>
  <pageMargins left="0" right="0" top="0.47244094488188981" bottom="0" header="0.31496062992125984" footer="0.31496062992125984"/>
  <pageSetup paperSize="9" scale="51" orientation="landscape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6" zoomScaleNormal="100" workbookViewId="0">
      <selection activeCell="D41" sqref="D41"/>
    </sheetView>
  </sheetViews>
  <sheetFormatPr defaultRowHeight="12.75"/>
  <cols>
    <col min="1" max="1" width="25.7109375" customWidth="1"/>
    <col min="2" max="2" width="21.42578125" customWidth="1"/>
    <col min="3" max="3" width="15.28515625" customWidth="1"/>
    <col min="4" max="4" width="58" customWidth="1"/>
    <col min="5" max="5" width="16" customWidth="1"/>
    <col min="6" max="6" width="13" customWidth="1"/>
    <col min="7" max="7" width="11.140625" bestFit="1" customWidth="1"/>
  </cols>
  <sheetData>
    <row r="1" spans="1:7">
      <c r="A1" s="6" t="s">
        <v>1082</v>
      </c>
    </row>
    <row r="2" spans="1:7" ht="13.5" thickBot="1"/>
    <row r="3" spans="1:7" ht="34.5" customHeight="1" thickBot="1">
      <c r="A3" s="392" t="s">
        <v>838</v>
      </c>
      <c r="B3" s="393" t="s">
        <v>839</v>
      </c>
      <c r="C3" s="394" t="s">
        <v>840</v>
      </c>
      <c r="D3" s="393" t="s">
        <v>841</v>
      </c>
      <c r="E3" s="394" t="s">
        <v>842</v>
      </c>
      <c r="F3" s="558" t="s">
        <v>843</v>
      </c>
      <c r="G3" s="36" t="s">
        <v>1081</v>
      </c>
    </row>
    <row r="4" spans="1:7" ht="24.95" customHeight="1">
      <c r="A4" s="303" t="s">
        <v>844</v>
      </c>
      <c r="B4" s="304" t="s">
        <v>847</v>
      </c>
      <c r="C4" s="305">
        <v>42204</v>
      </c>
      <c r="D4" s="304" t="s">
        <v>848</v>
      </c>
      <c r="E4" s="305">
        <v>42251</v>
      </c>
      <c r="F4" s="559">
        <v>1958.59</v>
      </c>
      <c r="G4" s="571"/>
    </row>
    <row r="5" spans="1:7" ht="24.95" customHeight="1">
      <c r="A5" s="303" t="s">
        <v>844</v>
      </c>
      <c r="B5" s="370" t="s">
        <v>846</v>
      </c>
      <c r="C5" s="305">
        <v>42231</v>
      </c>
      <c r="D5" s="304" t="s">
        <v>849</v>
      </c>
      <c r="E5" s="305">
        <v>42390</v>
      </c>
      <c r="F5" s="560">
        <v>200</v>
      </c>
      <c r="G5" s="566"/>
    </row>
    <row r="6" spans="1:7" ht="24.95" customHeight="1">
      <c r="A6" s="303" t="s">
        <v>850</v>
      </c>
      <c r="B6" s="370" t="s">
        <v>846</v>
      </c>
      <c r="C6" s="305">
        <v>42243</v>
      </c>
      <c r="D6" s="304" t="s">
        <v>851</v>
      </c>
      <c r="E6" s="305">
        <v>42346</v>
      </c>
      <c r="F6" s="560">
        <v>200</v>
      </c>
      <c r="G6" s="566"/>
    </row>
    <row r="7" spans="1:7" ht="24.95" customHeight="1">
      <c r="A7" s="303" t="s">
        <v>852</v>
      </c>
      <c r="B7" s="304" t="s">
        <v>847</v>
      </c>
      <c r="C7" s="305">
        <v>42263</v>
      </c>
      <c r="D7" s="304" t="s">
        <v>853</v>
      </c>
      <c r="E7" s="305">
        <v>42284</v>
      </c>
      <c r="F7" s="559">
        <v>1790.88</v>
      </c>
      <c r="G7" s="566"/>
    </row>
    <row r="8" spans="1:7" ht="24.95" customHeight="1">
      <c r="A8" s="303" t="s">
        <v>208</v>
      </c>
      <c r="B8" s="313" t="s">
        <v>847</v>
      </c>
      <c r="C8" s="305">
        <v>42263</v>
      </c>
      <c r="D8" s="304" t="s">
        <v>854</v>
      </c>
      <c r="E8" s="305">
        <v>42279</v>
      </c>
      <c r="F8" s="559">
        <v>250</v>
      </c>
      <c r="G8" s="566"/>
    </row>
    <row r="9" spans="1:7" ht="24.95" customHeight="1">
      <c r="A9" s="303" t="s">
        <v>844</v>
      </c>
      <c r="B9" s="370" t="s">
        <v>846</v>
      </c>
      <c r="C9" s="305">
        <v>42294</v>
      </c>
      <c r="D9" s="304" t="s">
        <v>855</v>
      </c>
      <c r="E9" s="305">
        <v>42383</v>
      </c>
      <c r="F9" s="560">
        <v>100</v>
      </c>
      <c r="G9" s="566"/>
    </row>
    <row r="10" spans="1:7" ht="24.95" customHeight="1">
      <c r="A10" s="303" t="s">
        <v>844</v>
      </c>
      <c r="B10" s="304" t="s">
        <v>856</v>
      </c>
      <c r="C10" s="305">
        <v>42306</v>
      </c>
      <c r="D10" s="304" t="s">
        <v>857</v>
      </c>
      <c r="E10" s="305">
        <v>42419</v>
      </c>
      <c r="F10" s="559">
        <v>1769.37</v>
      </c>
      <c r="G10" s="566"/>
    </row>
    <row r="11" spans="1:7" ht="24.95" customHeight="1">
      <c r="A11" s="303" t="s">
        <v>844</v>
      </c>
      <c r="B11" s="304" t="s">
        <v>858</v>
      </c>
      <c r="C11" s="305">
        <v>42320</v>
      </c>
      <c r="D11" s="304" t="s">
        <v>859</v>
      </c>
      <c r="E11" s="305">
        <v>42353</v>
      </c>
      <c r="F11" s="559">
        <v>100</v>
      </c>
      <c r="G11" s="566"/>
    </row>
    <row r="12" spans="1:7" ht="24.95" customHeight="1">
      <c r="A12" s="548" t="s">
        <v>1080</v>
      </c>
      <c r="B12" s="549" t="s">
        <v>964</v>
      </c>
      <c r="C12" s="550">
        <v>42359</v>
      </c>
      <c r="D12" s="304"/>
      <c r="E12" s="305"/>
      <c r="F12" s="561">
        <v>1491.43</v>
      </c>
      <c r="G12" s="566"/>
    </row>
    <row r="13" spans="1:7" ht="24.95" customHeight="1">
      <c r="A13" s="303" t="s">
        <v>844</v>
      </c>
      <c r="B13" s="304" t="s">
        <v>856</v>
      </c>
      <c r="C13" s="305">
        <v>42372</v>
      </c>
      <c r="D13" s="304" t="s">
        <v>860</v>
      </c>
      <c r="E13" s="305">
        <v>42433</v>
      </c>
      <c r="F13" s="559">
        <v>589.79</v>
      </c>
      <c r="G13" s="566"/>
    </row>
    <row r="14" spans="1:7" ht="24.95" customHeight="1">
      <c r="A14" s="303" t="s">
        <v>844</v>
      </c>
      <c r="B14" s="304" t="s">
        <v>847</v>
      </c>
      <c r="C14" s="305">
        <v>42419</v>
      </c>
      <c r="D14" s="304" t="s">
        <v>861</v>
      </c>
      <c r="E14" s="305">
        <v>42474</v>
      </c>
      <c r="F14" s="559">
        <v>414.08</v>
      </c>
      <c r="G14" s="566"/>
    </row>
    <row r="15" spans="1:7" ht="24.95" customHeight="1">
      <c r="A15" s="303" t="s">
        <v>844</v>
      </c>
      <c r="B15" s="304" t="s">
        <v>856</v>
      </c>
      <c r="C15" s="305">
        <v>42468</v>
      </c>
      <c r="D15" s="304" t="s">
        <v>862</v>
      </c>
      <c r="E15" s="305">
        <v>42506</v>
      </c>
      <c r="F15" s="559">
        <v>1098.3900000000001</v>
      </c>
      <c r="G15" s="566"/>
    </row>
    <row r="16" spans="1:7" ht="24.95" customHeight="1">
      <c r="A16" s="303" t="s">
        <v>844</v>
      </c>
      <c r="B16" s="304" t="s">
        <v>856</v>
      </c>
      <c r="C16" s="305">
        <v>42496</v>
      </c>
      <c r="D16" s="304" t="s">
        <v>863</v>
      </c>
      <c r="E16" s="305">
        <v>42523</v>
      </c>
      <c r="F16" s="559">
        <v>500</v>
      </c>
      <c r="G16" s="566"/>
    </row>
    <row r="17" spans="1:7" ht="24.95" customHeight="1">
      <c r="A17" s="303" t="s">
        <v>864</v>
      </c>
      <c r="B17" s="304" t="s">
        <v>865</v>
      </c>
      <c r="C17" s="305">
        <v>42599</v>
      </c>
      <c r="D17" s="304" t="s">
        <v>866</v>
      </c>
      <c r="E17" s="305">
        <v>42613</v>
      </c>
      <c r="F17" s="559">
        <v>2100</v>
      </c>
      <c r="G17" s="566"/>
    </row>
    <row r="18" spans="1:7" ht="24.95" customHeight="1">
      <c r="A18" s="371" t="s">
        <v>878</v>
      </c>
      <c r="B18" s="313" t="s">
        <v>962</v>
      </c>
      <c r="C18" s="305">
        <v>42656</v>
      </c>
      <c r="D18" s="313" t="s">
        <v>963</v>
      </c>
      <c r="E18" s="372" t="s">
        <v>260</v>
      </c>
      <c r="F18" s="559">
        <v>1835.88</v>
      </c>
      <c r="G18" s="566"/>
    </row>
    <row r="19" spans="1:7" ht="24.95" customHeight="1">
      <c r="A19" s="303" t="s">
        <v>844</v>
      </c>
      <c r="B19" s="370" t="s">
        <v>846</v>
      </c>
      <c r="C19" s="305">
        <v>42707</v>
      </c>
      <c r="D19" s="304" t="s">
        <v>867</v>
      </c>
      <c r="E19" s="305">
        <v>42800</v>
      </c>
      <c r="F19" s="560">
        <v>200</v>
      </c>
      <c r="G19" s="566"/>
    </row>
    <row r="20" spans="1:7" ht="24.95" customHeight="1">
      <c r="A20" s="303" t="s">
        <v>878</v>
      </c>
      <c r="B20" s="212" t="s">
        <v>964</v>
      </c>
      <c r="C20" s="555">
        <v>42709</v>
      </c>
      <c r="D20" s="547" t="s">
        <v>965</v>
      </c>
      <c r="E20" s="555"/>
      <c r="F20" s="562">
        <v>3677.58</v>
      </c>
      <c r="G20" s="566"/>
    </row>
    <row r="21" spans="1:7" ht="24.95" customHeight="1">
      <c r="A21" s="548" t="s">
        <v>1080</v>
      </c>
      <c r="B21" s="549" t="s">
        <v>964</v>
      </c>
      <c r="C21" s="550">
        <v>42713</v>
      </c>
      <c r="D21" s="304"/>
      <c r="E21" s="305"/>
      <c r="F21" s="561">
        <v>8989</v>
      </c>
      <c r="G21" s="566"/>
    </row>
    <row r="22" spans="1:7" ht="24.95" customHeight="1">
      <c r="A22" s="548" t="s">
        <v>1080</v>
      </c>
      <c r="B22" s="549" t="s">
        <v>964</v>
      </c>
      <c r="C22" s="550">
        <v>42760</v>
      </c>
      <c r="D22" s="551"/>
      <c r="E22" s="552"/>
      <c r="F22" s="561">
        <v>2999.93</v>
      </c>
      <c r="G22" s="566"/>
    </row>
    <row r="23" spans="1:7" ht="24.95" customHeight="1">
      <c r="A23" s="303" t="s">
        <v>207</v>
      </c>
      <c r="B23" s="304" t="s">
        <v>856</v>
      </c>
      <c r="C23" s="305">
        <v>42778</v>
      </c>
      <c r="D23" s="304" t="s">
        <v>868</v>
      </c>
      <c r="E23" s="305">
        <v>42803</v>
      </c>
      <c r="F23" s="559">
        <v>70.5</v>
      </c>
      <c r="G23" s="566"/>
    </row>
    <row r="24" spans="1:7" ht="24.95" customHeight="1">
      <c r="A24" s="303" t="s">
        <v>844</v>
      </c>
      <c r="B24" s="370" t="s">
        <v>846</v>
      </c>
      <c r="C24" s="305">
        <v>42819</v>
      </c>
      <c r="D24" s="304" t="s">
        <v>869</v>
      </c>
      <c r="E24" s="305">
        <v>42921</v>
      </c>
      <c r="F24" s="560">
        <v>100</v>
      </c>
      <c r="G24" s="566"/>
    </row>
    <row r="25" spans="1:7" ht="24.95" customHeight="1">
      <c r="A25" s="303" t="s">
        <v>844</v>
      </c>
      <c r="B25" s="304" t="s">
        <v>847</v>
      </c>
      <c r="C25" s="305">
        <v>42941</v>
      </c>
      <c r="D25" s="304" t="s">
        <v>870</v>
      </c>
      <c r="E25" s="305">
        <v>43042</v>
      </c>
      <c r="F25" s="559">
        <v>700</v>
      </c>
      <c r="G25" s="566"/>
    </row>
    <row r="26" spans="1:7" ht="24.95" customHeight="1">
      <c r="A26" s="303" t="s">
        <v>844</v>
      </c>
      <c r="B26" s="304" t="s">
        <v>847</v>
      </c>
      <c r="C26" s="305">
        <v>42948</v>
      </c>
      <c r="D26" s="304" t="s">
        <v>871</v>
      </c>
      <c r="E26" s="305">
        <v>43060</v>
      </c>
      <c r="F26" s="559">
        <v>11050</v>
      </c>
      <c r="G26" s="566"/>
    </row>
    <row r="27" spans="1:7" ht="24.95" customHeight="1">
      <c r="A27" s="303" t="s">
        <v>872</v>
      </c>
      <c r="B27" s="304" t="s">
        <v>847</v>
      </c>
      <c r="C27" s="305">
        <v>42955</v>
      </c>
      <c r="D27" s="304" t="s">
        <v>873</v>
      </c>
      <c r="E27" s="305">
        <v>42972</v>
      </c>
      <c r="F27" s="559">
        <v>120</v>
      </c>
      <c r="G27" s="566"/>
    </row>
    <row r="28" spans="1:7" ht="24.95" customHeight="1">
      <c r="A28" s="303" t="s">
        <v>844</v>
      </c>
      <c r="B28" s="304" t="s">
        <v>847</v>
      </c>
      <c r="C28" s="305">
        <v>42957</v>
      </c>
      <c r="D28" s="304" t="s">
        <v>874</v>
      </c>
      <c r="E28" s="305">
        <v>42977</v>
      </c>
      <c r="F28" s="559">
        <v>418</v>
      </c>
      <c r="G28" s="566"/>
    </row>
    <row r="29" spans="1:7" ht="24.95" customHeight="1">
      <c r="A29" s="303" t="s">
        <v>206</v>
      </c>
      <c r="B29" s="304" t="s">
        <v>856</v>
      </c>
      <c r="C29" s="305">
        <v>42987</v>
      </c>
      <c r="D29" s="304" t="s">
        <v>876</v>
      </c>
      <c r="E29" s="305">
        <v>43042</v>
      </c>
      <c r="F29" s="559">
        <v>430.5</v>
      </c>
      <c r="G29" s="566"/>
    </row>
    <row r="30" spans="1:7" ht="24.95" customHeight="1">
      <c r="A30" s="303" t="s">
        <v>844</v>
      </c>
      <c r="B30" s="304" t="s">
        <v>847</v>
      </c>
      <c r="C30" s="305">
        <v>43023</v>
      </c>
      <c r="D30" s="304" t="s">
        <v>877</v>
      </c>
      <c r="E30" s="305">
        <v>43087</v>
      </c>
      <c r="F30" s="559">
        <v>610.48</v>
      </c>
      <c r="G30" s="566"/>
    </row>
    <row r="31" spans="1:7" ht="24.95" customHeight="1">
      <c r="A31" s="548" t="s">
        <v>1080</v>
      </c>
      <c r="B31" s="549" t="s">
        <v>964</v>
      </c>
      <c r="C31" s="556">
        <v>43117</v>
      </c>
      <c r="D31" s="424"/>
      <c r="E31" s="425"/>
      <c r="F31" s="563">
        <v>4606.07</v>
      </c>
      <c r="G31" s="566"/>
    </row>
    <row r="32" spans="1:7" ht="24.95" customHeight="1">
      <c r="A32" s="548" t="s">
        <v>1080</v>
      </c>
      <c r="B32" s="549" t="s">
        <v>964</v>
      </c>
      <c r="C32" s="556">
        <v>43117</v>
      </c>
      <c r="D32" s="424"/>
      <c r="E32" s="425"/>
      <c r="F32" s="563">
        <v>16038.95</v>
      </c>
      <c r="G32" s="570">
        <v>16035.05</v>
      </c>
    </row>
    <row r="33" spans="1:8" ht="24.95" customHeight="1">
      <c r="A33" s="423" t="s">
        <v>878</v>
      </c>
      <c r="B33" s="553" t="s">
        <v>845</v>
      </c>
      <c r="C33" s="554">
        <v>43136</v>
      </c>
      <c r="D33" s="553" t="s">
        <v>879</v>
      </c>
      <c r="E33" s="554">
        <v>43161</v>
      </c>
      <c r="F33" s="564">
        <v>7140.15</v>
      </c>
      <c r="G33" s="567"/>
      <c r="H33" s="490"/>
    </row>
    <row r="34" spans="1:8" ht="24.95" customHeight="1" thickBot="1">
      <c r="A34" s="306" t="s">
        <v>878</v>
      </c>
      <c r="B34" s="307" t="s">
        <v>856</v>
      </c>
      <c r="C34" s="308">
        <v>43137</v>
      </c>
      <c r="D34" s="426" t="s">
        <v>985</v>
      </c>
      <c r="E34" s="491">
        <v>43228</v>
      </c>
      <c r="F34" s="565">
        <v>500</v>
      </c>
      <c r="G34" s="568"/>
    </row>
    <row r="35" spans="1:8" ht="27.75" customHeight="1" thickBot="1">
      <c r="A35" s="309"/>
      <c r="B35" s="309"/>
      <c r="C35" s="310"/>
      <c r="D35" s="309"/>
      <c r="E35" s="311" t="s">
        <v>0</v>
      </c>
      <c r="F35" s="312">
        <f>SUM(F4:F34)</f>
        <v>72049.569999999992</v>
      </c>
      <c r="G35" s="569">
        <f>SUM(G32:G34)</f>
        <v>16035.05</v>
      </c>
    </row>
    <row r="36" spans="1:8" ht="13.5" thickBot="1">
      <c r="A36" s="398" t="s">
        <v>983</v>
      </c>
      <c r="B36" s="399" t="s">
        <v>984</v>
      </c>
    </row>
    <row r="37" spans="1:8" ht="25.5">
      <c r="A37" s="403" t="s">
        <v>847</v>
      </c>
      <c r="B37" s="397">
        <f>SUM(F4,F7,F8,F14,F25,F26,F27,F28,F30)</f>
        <v>17312.03</v>
      </c>
    </row>
    <row r="38" spans="1:8">
      <c r="A38" s="404" t="s">
        <v>846</v>
      </c>
      <c r="B38" s="396">
        <f>SUM(F5,F6,F9,F19,F24)</f>
        <v>800</v>
      </c>
    </row>
    <row r="39" spans="1:8">
      <c r="A39" s="405" t="s">
        <v>856</v>
      </c>
      <c r="B39" s="396">
        <f>SUM(F10,F13,F15:F16,F23,F29,F34)</f>
        <v>4958.55</v>
      </c>
    </row>
    <row r="40" spans="1:8">
      <c r="A40" s="405" t="s">
        <v>858</v>
      </c>
      <c r="B40" s="396">
        <f>SUM(F11)</f>
        <v>100</v>
      </c>
    </row>
    <row r="41" spans="1:8" ht="13.5" thickBot="1">
      <c r="A41" s="406" t="s">
        <v>962</v>
      </c>
      <c r="B41" s="400">
        <f>SUM(F18)</f>
        <v>1835.88</v>
      </c>
    </row>
    <row r="42" spans="1:8" ht="13.5" thickBot="1">
      <c r="A42" s="398" t="s">
        <v>0</v>
      </c>
      <c r="B42" s="401">
        <f>SUM(B37:B41)</f>
        <v>25006.46</v>
      </c>
    </row>
    <row r="43" spans="1:8" s="376" customFormat="1">
      <c r="A43" s="409"/>
      <c r="B43" s="410"/>
    </row>
    <row r="44" spans="1:8" ht="13.5" thickBot="1">
      <c r="A44" s="391"/>
      <c r="B44" s="395"/>
      <c r="C44" s="376"/>
    </row>
    <row r="45" spans="1:8" s="389" customFormat="1" ht="13.5" thickBot="1">
      <c r="A45" s="398" t="s">
        <v>983</v>
      </c>
      <c r="B45" s="399" t="s">
        <v>984</v>
      </c>
    </row>
    <row r="46" spans="1:8" ht="13.5" thickBot="1">
      <c r="A46" s="407" t="s">
        <v>865</v>
      </c>
      <c r="B46" s="402">
        <f>SUM(F17)</f>
        <v>2100</v>
      </c>
    </row>
    <row r="47" spans="1:8" ht="13.5" thickBot="1">
      <c r="A47" s="398" t="s">
        <v>0</v>
      </c>
      <c r="B47" s="401">
        <f>SUM(B46)</f>
        <v>2100</v>
      </c>
    </row>
    <row r="48" spans="1:8" s="376" customFormat="1">
      <c r="A48" s="409"/>
      <c r="B48" s="410"/>
    </row>
    <row r="49" spans="1:2" ht="13.5" thickBot="1">
      <c r="A49" s="390"/>
      <c r="B49" s="395"/>
    </row>
    <row r="50" spans="1:2" s="389" customFormat="1" ht="13.5" thickBot="1">
      <c r="A50" s="398" t="s">
        <v>983</v>
      </c>
      <c r="B50" s="399" t="s">
        <v>984</v>
      </c>
    </row>
    <row r="51" spans="1:2">
      <c r="A51" s="408" t="s">
        <v>964</v>
      </c>
      <c r="B51" s="557">
        <f>SUM(F12,F21,F22,F20,F31,F32)</f>
        <v>37802.960000000006</v>
      </c>
    </row>
    <row r="52" spans="1:2" ht="13.5" thickBot="1">
      <c r="A52" s="406" t="s">
        <v>845</v>
      </c>
      <c r="B52" s="400">
        <f>SUM(F33)</f>
        <v>7140.15</v>
      </c>
    </row>
    <row r="53" spans="1:2" ht="13.5" thickBot="1">
      <c r="A53" s="398" t="s">
        <v>0</v>
      </c>
      <c r="B53" s="401">
        <f>SUM(B51:B52)</f>
        <v>44943.110000000008</v>
      </c>
    </row>
  </sheetData>
  <pageMargins left="0.19685039370078741" right="0" top="0.74803149606299213" bottom="0.7480314960629921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I11" sqref="I11"/>
    </sheetView>
  </sheetViews>
  <sheetFormatPr defaultRowHeight="12.75"/>
  <cols>
    <col min="1" max="1" width="4.140625" style="17" customWidth="1"/>
    <col min="2" max="2" width="58.42578125" style="4" customWidth="1"/>
    <col min="3" max="3" width="37.5703125" style="4" customWidth="1"/>
    <col min="4" max="4" width="0.140625" style="24" customWidth="1"/>
    <col min="5" max="8" width="9.140625" style="24" hidden="1" customWidth="1"/>
    <col min="9" max="16384" width="9.140625" style="24"/>
  </cols>
  <sheetData>
    <row r="1" spans="1:9" ht="15" customHeight="1">
      <c r="B1" s="6" t="s">
        <v>881</v>
      </c>
      <c r="C1" s="35"/>
    </row>
    <row r="2" spans="1:9">
      <c r="B2" s="6"/>
    </row>
    <row r="3" spans="1:9" ht="69" customHeight="1">
      <c r="A3" s="708" t="s">
        <v>279</v>
      </c>
      <c r="B3" s="708"/>
      <c r="C3" s="708"/>
      <c r="D3" s="27"/>
    </row>
    <row r="4" spans="1:9" ht="9" customHeight="1">
      <c r="A4" s="40"/>
      <c r="B4" s="40"/>
      <c r="C4" s="40"/>
      <c r="D4" s="27"/>
    </row>
    <row r="6" spans="1:9" s="4" customFormat="1" ht="25.5">
      <c r="A6" s="34" t="s">
        <v>13</v>
      </c>
      <c r="B6" s="34" t="s">
        <v>20</v>
      </c>
      <c r="C6" s="33" t="s">
        <v>21</v>
      </c>
    </row>
    <row r="7" spans="1:9" s="4" customFormat="1" ht="24.95" customHeight="1">
      <c r="A7" s="710" t="s">
        <v>205</v>
      </c>
      <c r="B7" s="710"/>
      <c r="C7" s="710"/>
    </row>
    <row r="8" spans="1:9" s="4" customFormat="1" ht="24.95" customHeight="1">
      <c r="A8" s="32">
        <v>1</v>
      </c>
      <c r="B8" s="377" t="s">
        <v>378</v>
      </c>
      <c r="C8" s="42"/>
      <c r="I8" s="314"/>
    </row>
    <row r="9" spans="1:9" s="4" customFormat="1" ht="24.95" customHeight="1">
      <c r="A9" s="32">
        <v>2</v>
      </c>
      <c r="B9" s="377" t="s">
        <v>377</v>
      </c>
      <c r="C9" s="42"/>
    </row>
    <row r="10" spans="1:9" s="4" customFormat="1" ht="24.95" customHeight="1">
      <c r="A10" s="709" t="s">
        <v>262</v>
      </c>
      <c r="B10" s="709"/>
      <c r="C10" s="709"/>
    </row>
    <row r="11" spans="1:9" s="4" customFormat="1" ht="24.95" customHeight="1">
      <c r="A11" s="31">
        <v>2</v>
      </c>
      <c r="B11" s="42" t="s">
        <v>213</v>
      </c>
      <c r="C11" s="31"/>
      <c r="I11" s="314"/>
    </row>
    <row r="12" spans="1:9" s="4" customFormat="1" ht="24.95" customHeight="1">
      <c r="A12" s="31">
        <v>3</v>
      </c>
      <c r="B12" s="42" t="s">
        <v>263</v>
      </c>
      <c r="C12" s="31"/>
    </row>
    <row r="13" spans="1:9" s="4" customFormat="1" ht="24.95" customHeight="1">
      <c r="A13" s="31">
        <v>4</v>
      </c>
      <c r="B13" s="42" t="s">
        <v>264</v>
      </c>
      <c r="C13" s="31"/>
    </row>
    <row r="14" spans="1:9" s="4" customFormat="1" ht="24.95" customHeight="1">
      <c r="A14" s="709" t="s">
        <v>266</v>
      </c>
      <c r="B14" s="709"/>
      <c r="C14" s="709"/>
    </row>
    <row r="15" spans="1:9" s="4" customFormat="1" ht="24.95" customHeight="1">
      <c r="A15" s="32">
        <v>1</v>
      </c>
      <c r="B15" s="42" t="s">
        <v>267</v>
      </c>
      <c r="C15" s="42"/>
    </row>
    <row r="16" spans="1:9" s="4" customFormat="1" ht="24.95" customHeight="1">
      <c r="A16" s="709" t="s">
        <v>265</v>
      </c>
      <c r="B16" s="709"/>
      <c r="C16" s="709"/>
    </row>
    <row r="17" spans="1:3" s="4" customFormat="1" ht="24.95" customHeight="1">
      <c r="A17" s="33">
        <v>1</v>
      </c>
      <c r="B17" s="65" t="s">
        <v>475</v>
      </c>
      <c r="C17" s="33" t="s">
        <v>814</v>
      </c>
    </row>
  </sheetData>
  <mergeCells count="5">
    <mergeCell ref="A3:C3"/>
    <mergeCell ref="A10:C10"/>
    <mergeCell ref="A16:C16"/>
    <mergeCell ref="A14:C14"/>
    <mergeCell ref="A7:C7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zoomScaleNormal="100" workbookViewId="0">
      <selection activeCell="C5" sqref="C5:C13"/>
    </sheetView>
  </sheetViews>
  <sheetFormatPr defaultRowHeight="12.75"/>
  <cols>
    <col min="1" max="1" width="4.7109375" style="4" bestFit="1" customWidth="1"/>
    <col min="2" max="2" width="25.7109375" style="4" customWidth="1"/>
    <col min="3" max="3" width="11.7109375" style="4" customWidth="1"/>
    <col min="4" max="5" width="9.140625" style="4"/>
  </cols>
  <sheetData>
    <row r="2" spans="1:4" ht="32.25" customHeight="1">
      <c r="A2" s="713" t="s">
        <v>970</v>
      </c>
      <c r="B2" s="713"/>
      <c r="C2" s="713"/>
      <c r="D2" s="713"/>
    </row>
    <row r="3" spans="1:4" ht="13.5" thickBot="1">
      <c r="A3" s="228"/>
      <c r="B3" s="228"/>
      <c r="C3" s="228"/>
      <c r="D3" s="228"/>
    </row>
    <row r="4" spans="1:4" ht="30.75" customHeight="1" thickBot="1">
      <c r="A4" s="365" t="s">
        <v>4</v>
      </c>
      <c r="B4" s="366" t="s">
        <v>971</v>
      </c>
      <c r="C4" s="711" t="s">
        <v>815</v>
      </c>
      <c r="D4" s="712"/>
    </row>
    <row r="5" spans="1:4" ht="24.95" customHeight="1">
      <c r="A5" s="364">
        <v>1</v>
      </c>
      <c r="B5" s="380" t="s">
        <v>816</v>
      </c>
      <c r="C5" s="381">
        <v>21</v>
      </c>
      <c r="D5" s="379"/>
    </row>
    <row r="6" spans="1:4" ht="24.95" customHeight="1">
      <c r="A6" s="363">
        <v>2</v>
      </c>
      <c r="B6" s="382" t="s">
        <v>80</v>
      </c>
      <c r="C6" s="383">
        <v>43</v>
      </c>
      <c r="D6" s="378"/>
    </row>
    <row r="7" spans="1:4" ht="24.95" customHeight="1">
      <c r="A7" s="363">
        <v>3</v>
      </c>
      <c r="B7" s="382" t="s">
        <v>276</v>
      </c>
      <c r="C7" s="383">
        <v>64</v>
      </c>
      <c r="D7" s="386" t="s">
        <v>968</v>
      </c>
    </row>
    <row r="8" spans="1:4" ht="24.95" customHeight="1">
      <c r="A8" s="363">
        <v>4</v>
      </c>
      <c r="B8" s="382" t="s">
        <v>108</v>
      </c>
      <c r="C8" s="383">
        <v>60</v>
      </c>
      <c r="D8" s="386"/>
    </row>
    <row r="9" spans="1:4" ht="24.95" customHeight="1">
      <c r="A9" s="363">
        <v>5</v>
      </c>
      <c r="B9" s="382" t="s">
        <v>110</v>
      </c>
      <c r="C9" s="383">
        <v>20</v>
      </c>
      <c r="D9" s="386"/>
    </row>
    <row r="10" spans="1:4" ht="24.95" customHeight="1">
      <c r="A10" s="363">
        <v>6</v>
      </c>
      <c r="B10" s="382" t="s">
        <v>107</v>
      </c>
      <c r="C10" s="383">
        <v>20</v>
      </c>
      <c r="D10" s="386"/>
    </row>
    <row r="11" spans="1:4" ht="24.95" customHeight="1">
      <c r="A11" s="363">
        <v>7</v>
      </c>
      <c r="B11" s="382" t="s">
        <v>81</v>
      </c>
      <c r="C11" s="383">
        <v>90</v>
      </c>
      <c r="D11" s="386" t="s">
        <v>969</v>
      </c>
    </row>
    <row r="12" spans="1:4" ht="24.95" customHeight="1">
      <c r="A12" s="363">
        <v>8</v>
      </c>
      <c r="B12" s="382" t="s">
        <v>106</v>
      </c>
      <c r="C12" s="383">
        <v>35</v>
      </c>
      <c r="D12" s="386"/>
    </row>
    <row r="13" spans="1:4" ht="24.95" customHeight="1" thickBot="1">
      <c r="A13" s="367">
        <v>9</v>
      </c>
      <c r="B13" s="384" t="s">
        <v>399</v>
      </c>
      <c r="C13" s="385">
        <v>29</v>
      </c>
      <c r="D13" s="387"/>
    </row>
    <row r="14" spans="1:4" ht="24.95" customHeight="1" thickBot="1">
      <c r="A14" s="368"/>
      <c r="B14" s="366" t="s">
        <v>12</v>
      </c>
      <c r="C14" s="711">
        <v>382</v>
      </c>
      <c r="D14" s="712"/>
    </row>
  </sheetData>
  <mergeCells count="3">
    <mergeCell ref="C4:D4"/>
    <mergeCell ref="A2:D2"/>
    <mergeCell ref="C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informacje ogólne</vt:lpstr>
      <vt:lpstr>budynki</vt:lpstr>
      <vt:lpstr>elektronika </vt:lpstr>
      <vt:lpstr>środki trwałe</vt:lpstr>
      <vt:lpstr>pojazdy</vt:lpstr>
      <vt:lpstr>szkodowość</vt:lpstr>
      <vt:lpstr>lokalizacje</vt:lpstr>
      <vt:lpstr>NNW OSP</vt:lpstr>
      <vt:lpstr>budynki!Obszar_wydruku</vt:lpstr>
      <vt:lpstr>'elektronika '!Obszar_wydruku</vt:lpstr>
      <vt:lpstr>'informacje ogólne'!Obszar_wydruku</vt:lpstr>
      <vt:lpstr>pojazdy!Obszar_wydruku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APlawski</cp:lastModifiedBy>
  <cp:lastPrinted>2018-04-27T09:19:31Z</cp:lastPrinted>
  <dcterms:created xsi:type="dcterms:W3CDTF">2004-04-21T13:58:08Z</dcterms:created>
  <dcterms:modified xsi:type="dcterms:W3CDTF">2018-06-18T11:08:10Z</dcterms:modified>
</cp:coreProperties>
</file>